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<sst xmlns="http://schemas.openxmlformats.org/spreadsheetml/2006/main" count="88" uniqueCount="69">
  <si>
    <t xml:space="preserve">   </t>
  </si>
  <si>
    <t>ЗА 2004 РІК</t>
  </si>
  <si>
    <t xml:space="preserve">КОД ФУНКЦІОНАЛЬНОЇ КЛАСИФІКАЦІЇ </t>
  </si>
  <si>
    <t>_________________</t>
  </si>
  <si>
    <t>Показники</t>
  </si>
  <si>
    <t>Затверджено кошторисом на рік</t>
  </si>
  <si>
    <t>Зміни внесені до кошторису</t>
  </si>
  <si>
    <t xml:space="preserve">Дата </t>
  </si>
  <si>
    <t>Підстава</t>
  </si>
  <si>
    <t>Разом</t>
  </si>
  <si>
    <t>х</t>
  </si>
  <si>
    <t>у тому числі за кодами економічної класифікації видатків</t>
  </si>
  <si>
    <t>в рік</t>
  </si>
  <si>
    <t>-архівний відділ</t>
  </si>
  <si>
    <t>РАЗОМ НА ОПЛАТУ ПРАЦІ</t>
  </si>
  <si>
    <t>грн.</t>
  </si>
  <si>
    <t>фактичні видатки</t>
  </si>
  <si>
    <t>план</t>
  </si>
  <si>
    <t>КЕКВ     2240</t>
  </si>
  <si>
    <t>оплата послуг</t>
  </si>
  <si>
    <t>(ініціали і прізвище)</t>
  </si>
  <si>
    <t>КЕКВ 2240(розшифрувати)</t>
  </si>
  <si>
    <t>КЕКВ 2210 (розшифрувати)</t>
  </si>
  <si>
    <t>Управління соціального захисту населення</t>
  </si>
  <si>
    <t>конверти з маркою</t>
  </si>
  <si>
    <t>оплата по програмному забезпеченню</t>
  </si>
  <si>
    <t>заправка картриджів,пот.ремонт принтера</t>
  </si>
  <si>
    <t>Служба у справах дітей</t>
  </si>
  <si>
    <t>Відділ агропромислового розвитку</t>
  </si>
  <si>
    <t xml:space="preserve">папір ксероксний,рулонний </t>
  </si>
  <si>
    <t>канцтовари</t>
  </si>
  <si>
    <t>тонер до  картриджа</t>
  </si>
  <si>
    <t>журнали для ведення кореспонденції</t>
  </si>
  <si>
    <t>РАЗОМ</t>
  </si>
  <si>
    <t>Відділ освіти</t>
  </si>
  <si>
    <t>Сектор культури</t>
  </si>
  <si>
    <t>РАЗОМ  2110</t>
  </si>
  <si>
    <t>Нарахування на оплату праці        22%</t>
  </si>
  <si>
    <t>допомога середньомісячна</t>
  </si>
  <si>
    <t xml:space="preserve">енергоносії </t>
  </si>
  <si>
    <t>послуги</t>
  </si>
  <si>
    <t>каппітальне придбання</t>
  </si>
  <si>
    <t>Стимулююча виплата (премія 10%)</t>
  </si>
  <si>
    <t>інші видатки</t>
  </si>
  <si>
    <r>
      <t xml:space="preserve">  енергоносії </t>
    </r>
    <r>
      <rPr>
        <sz val="10"/>
        <rFont val="Arial Cyr"/>
        <family val="0"/>
      </rPr>
      <t xml:space="preserve">(водопостачання ) - </t>
    </r>
    <r>
      <rPr>
        <b/>
        <sz val="10"/>
        <rFont val="Arial Cyr"/>
        <family val="2"/>
      </rPr>
      <t>4,0 тис. грн.</t>
    </r>
  </si>
  <si>
    <r>
      <t xml:space="preserve"> акумуляторні батареї до ББЖ-2,0 тис.грн.,сканери-2,8 тис.грн.,швидкозшивачі-0,9 тис.грн.) -</t>
    </r>
    <r>
      <rPr>
        <b/>
        <sz val="10"/>
        <rFont val="Arial Cyr"/>
        <family val="2"/>
      </rPr>
      <t>60 тис.грн.</t>
    </r>
  </si>
  <si>
    <r>
      <t xml:space="preserve"> програми-0,7 тис.грн.)-</t>
    </r>
    <r>
      <rPr>
        <b/>
        <sz val="10"/>
        <rFont val="Arial Cyr"/>
        <family val="2"/>
      </rPr>
      <t xml:space="preserve"> 50,1 тис.грн</t>
    </r>
    <r>
      <rPr>
        <sz val="10"/>
        <rFont val="Arial Cyr"/>
        <family val="0"/>
      </rPr>
      <t>.</t>
    </r>
  </si>
  <si>
    <t>Апарат    райдержадміністрації</t>
  </si>
  <si>
    <t>штатна чисельність</t>
  </si>
  <si>
    <t>Разом по Програмі підтримки органів виконавчої влади на 2016 рік - 997,7 тис.грн.</t>
  </si>
  <si>
    <r>
      <t xml:space="preserve"> придбання товарів</t>
    </r>
    <r>
      <rPr>
        <sz val="10"/>
        <rFont val="Arial Cyr"/>
        <family val="0"/>
      </rPr>
      <t xml:space="preserve"> (картриджі- 11,1тис.грн.,папір ксероксний та рулонний-40,5тис.грн.,стрічка до принтера-2,7 тис.грн.,</t>
    </r>
  </si>
  <si>
    <r>
      <t>оплата послуг</t>
    </r>
    <r>
      <rPr>
        <sz val="10"/>
        <rFont val="Arial Cyr"/>
        <family val="0"/>
      </rPr>
      <t xml:space="preserve"> (заправка картриджів-28,2 тис.грн,ремонт принтерів та картриджів-21,2 тис.грн.,обслуговування</t>
    </r>
  </si>
  <si>
    <t xml:space="preserve"> придбання комп"ютера,принтера, системного блоку-29 тис.грн.</t>
  </si>
  <si>
    <t xml:space="preserve">Надбавка за високі досягнення в роботі або за виконання особливо важливої роботи              та премія </t>
  </si>
  <si>
    <t xml:space="preserve">ВСЬОГО </t>
  </si>
  <si>
    <t xml:space="preserve">КЕКВ  </t>
  </si>
  <si>
    <t>Управління фінансів райдержадміністрації</t>
  </si>
  <si>
    <t>до розпорядження голови</t>
  </si>
  <si>
    <t xml:space="preserve">райдержадміністрації від </t>
  </si>
  <si>
    <t>Відділи  райдержадміністрації</t>
  </si>
  <si>
    <t>назва установи</t>
  </si>
  <si>
    <t xml:space="preserve">Керівник апарату  райдержадміністрації </t>
  </si>
  <si>
    <t>Л.Височанська</t>
  </si>
  <si>
    <t xml:space="preserve"> </t>
  </si>
  <si>
    <t xml:space="preserve">Зміни до фонду оплати праці працівників структурних підрозділів </t>
  </si>
  <si>
    <t xml:space="preserve"> районної державної адміністрації на 2016 рік</t>
  </si>
  <si>
    <t xml:space="preserve">Додаток </t>
  </si>
  <si>
    <t>"  27  "    квітня                                  2016р.</t>
  </si>
  <si>
    <t>№ 190/02-08/16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</si>
</sst>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0.000"/>
    <numFmt numFmtId="166" formatCode="0.0000"/>
  </numFmts>
  <fonts count="48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2"/>
      <color indexed="16"/>
      <name val="Arial Cyr"/>
      <family val="2"/>
    </font>
    <font>
      <sz val="11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u val="single"/>
      <sz val="11"/>
      <name val="Arial Cyr"/>
      <family val="2"/>
    </font>
    <font>
      <sz val="14"/>
      <name val="Arial Balt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10" xfId="0" applyFont="1" applyBorder="1" applyAlignment="1">
      <alignment wrapText="1"/>
    </xf>
    <xf numFmtId="1" fontId="5" fillId="0" borderId="21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6" xfId="0" applyBorder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16" xfId="0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6" fillId="0" borderId="2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5" fillId="0" borderId="2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9" xfId="0" applyNumberFormat="1" applyFont="1" applyBorder="1" applyAlignment="1">
      <alignment/>
    </xf>
    <xf numFmtId="1" fontId="5" fillId="0" borderId="30" xfId="0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1" fontId="6" fillId="0" borderId="34" xfId="0" applyNumberFormat="1" applyFont="1" applyBorder="1" applyAlignment="1">
      <alignment/>
    </xf>
    <xf numFmtId="0" fontId="5" fillId="0" borderId="34" xfId="0" applyFont="1" applyBorder="1" applyAlignment="1">
      <alignment/>
    </xf>
    <xf numFmtId="1" fontId="5" fillId="0" borderId="34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7" fillId="0" borderId="23" xfId="0" applyFont="1" applyBorder="1" applyAlignment="1">
      <alignment/>
    </xf>
    <xf numFmtId="1" fontId="7" fillId="0" borderId="23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23" xfId="0" applyBorder="1" applyAlignment="1">
      <alignment/>
    </xf>
    <xf numFmtId="1" fontId="11" fillId="0" borderId="1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1" fontId="6" fillId="0" borderId="22" xfId="0" applyNumberFormat="1" applyFont="1" applyBorder="1" applyAlignment="1">
      <alignment/>
    </xf>
    <xf numFmtId="1" fontId="6" fillId="0" borderId="23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37" xfId="0" applyBorder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14" xfId="0" applyFont="1" applyBorder="1" applyAlignment="1">
      <alignment horizontal="left"/>
    </xf>
    <xf numFmtId="0" fontId="6" fillId="0" borderId="38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2" xfId="0" applyFont="1" applyBorder="1" applyAlignment="1">
      <alignment wrapText="1"/>
    </xf>
    <xf numFmtId="49" fontId="5" fillId="0" borderId="15" xfId="0" applyNumberFormat="1" applyFont="1" applyBorder="1" applyAlignment="1">
      <alignment horizontal="left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1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wrapText="1"/>
    </xf>
    <xf numFmtId="1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39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4" fillId="0" borderId="41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7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43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8"/>
  <sheetViews>
    <sheetView tabSelected="1" zoomScalePageLayoutView="0" workbookViewId="0" topLeftCell="A1">
      <selection activeCell="M5" sqref="M5:AC5"/>
    </sheetView>
  </sheetViews>
  <sheetFormatPr defaultColWidth="9.00390625" defaultRowHeight="12.75"/>
  <cols>
    <col min="1" max="1" width="3.00390625" style="0" customWidth="1"/>
    <col min="3" max="3" width="18.75390625" style="0" customWidth="1"/>
    <col min="4" max="4" width="28.125" style="0" customWidth="1"/>
    <col min="5" max="5" width="0.37109375" style="0" hidden="1" customWidth="1"/>
    <col min="6" max="6" width="7.875" style="0" hidden="1" customWidth="1"/>
    <col min="7" max="7" width="12.625" style="0" hidden="1" customWidth="1"/>
    <col min="8" max="8" width="5.75390625" style="0" hidden="1" customWidth="1"/>
    <col min="9" max="9" width="9.25390625" style="0" hidden="1" customWidth="1"/>
    <col min="10" max="10" width="10.75390625" style="0" hidden="1" customWidth="1"/>
    <col min="11" max="11" width="11.125" style="0" hidden="1" customWidth="1"/>
    <col min="12" max="12" width="14.25390625" style="0" hidden="1" customWidth="1"/>
    <col min="13" max="13" width="15.375" style="0" customWidth="1"/>
    <col min="14" max="14" width="13.00390625" style="0" hidden="1" customWidth="1"/>
    <col min="15" max="15" width="12.625" style="0" hidden="1" customWidth="1"/>
    <col min="16" max="16" width="11.75390625" style="0" hidden="1" customWidth="1"/>
    <col min="17" max="17" width="11.125" style="0" hidden="1" customWidth="1"/>
    <col min="18" max="18" width="6.00390625" style="0" hidden="1" customWidth="1"/>
    <col min="19" max="19" width="11.875" style="0" hidden="1" customWidth="1"/>
    <col min="20" max="20" width="13.375" style="0" hidden="1" customWidth="1"/>
    <col min="21" max="21" width="6.875" style="0" hidden="1" customWidth="1"/>
    <col min="22" max="22" width="7.00390625" style="0" hidden="1" customWidth="1"/>
    <col min="23" max="23" width="5.875" style="0" hidden="1" customWidth="1"/>
    <col min="24" max="24" width="9.25390625" style="0" hidden="1" customWidth="1"/>
    <col min="25" max="25" width="7.125" style="0" hidden="1" customWidth="1"/>
    <col min="26" max="26" width="8.125" style="0" hidden="1" customWidth="1"/>
    <col min="27" max="27" width="8.00390625" style="0" hidden="1" customWidth="1"/>
    <col min="28" max="28" width="4.00390625" style="0" hidden="1" customWidth="1"/>
    <col min="29" max="29" width="23.00390625" style="0" customWidth="1"/>
    <col min="30" max="30" width="11.75390625" style="0" hidden="1" customWidth="1"/>
    <col min="31" max="31" width="9.375" style="0" hidden="1" customWidth="1"/>
    <col min="32" max="32" width="1.12109375" style="0" hidden="1" customWidth="1"/>
    <col min="33" max="33" width="9.25390625" style="0" hidden="1" customWidth="1"/>
    <col min="34" max="34" width="8.875" style="0" hidden="1" customWidth="1"/>
    <col min="35" max="35" width="0.12890625" style="0" hidden="1" customWidth="1"/>
  </cols>
  <sheetData>
    <row r="1" spans="12:30" ht="30" customHeight="1">
      <c r="L1" s="110" t="s">
        <v>66</v>
      </c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2:30" ht="15.75" customHeight="1">
      <c r="L2" s="91"/>
      <c r="M2" s="111" t="s">
        <v>57</v>
      </c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91"/>
    </row>
    <row r="3" spans="2:30" ht="17.25" customHeight="1">
      <c r="B3" t="s">
        <v>0</v>
      </c>
      <c r="L3" s="91"/>
      <c r="M3" s="111" t="s">
        <v>58</v>
      </c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91"/>
    </row>
    <row r="4" spans="12:30" ht="17.25" customHeight="1">
      <c r="L4" s="91"/>
      <c r="M4" s="112" t="s">
        <v>67</v>
      </c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91"/>
    </row>
    <row r="5" spans="12:30" ht="19.5" customHeight="1">
      <c r="L5" s="91"/>
      <c r="M5" s="111" t="s">
        <v>68</v>
      </c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91"/>
    </row>
    <row r="6" spans="2:30" ht="27.75" customHeight="1">
      <c r="B6" s="159" t="s">
        <v>64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</row>
    <row r="7" spans="2:33" ht="18.75" customHeight="1">
      <c r="B7" s="160" t="s">
        <v>65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</row>
    <row r="8" spans="2:33" ht="25.5" customHeight="1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0"/>
      <c r="AE8" s="90"/>
      <c r="AF8" s="90"/>
      <c r="AG8" s="90"/>
    </row>
    <row r="9" spans="1:30" ht="18.75" customHeight="1">
      <c r="A9" s="174" t="s">
        <v>15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5"/>
    </row>
    <row r="10" spans="2:33" ht="0.75" customHeight="1">
      <c r="B10" s="168" t="s">
        <v>60</v>
      </c>
      <c r="C10" s="168"/>
      <c r="D10" s="168"/>
      <c r="E10" s="168"/>
      <c r="F10" s="94"/>
      <c r="G10" s="95"/>
      <c r="H10" s="162"/>
      <c r="I10" s="162"/>
      <c r="J10" s="162"/>
      <c r="K10" s="95"/>
      <c r="L10" s="95"/>
      <c r="M10" s="95"/>
      <c r="N10" s="95"/>
      <c r="O10" s="95"/>
      <c r="P10" s="95"/>
      <c r="Q10" s="95"/>
      <c r="R10" s="95"/>
      <c r="S10" s="99"/>
      <c r="T10" s="99"/>
      <c r="U10" s="162"/>
      <c r="V10" s="162"/>
      <c r="W10" s="162"/>
      <c r="X10" s="162"/>
      <c r="Y10" s="162"/>
      <c r="Z10" s="99" t="s">
        <v>17</v>
      </c>
      <c r="AA10" s="162" t="s">
        <v>16</v>
      </c>
      <c r="AB10" s="162"/>
      <c r="AC10" s="161" t="s">
        <v>54</v>
      </c>
      <c r="AD10" s="98"/>
      <c r="AE10" s="26"/>
      <c r="AF10" s="26"/>
      <c r="AG10" s="26"/>
    </row>
    <row r="11" spans="2:34" ht="29.25" customHeight="1">
      <c r="B11" s="168"/>
      <c r="C11" s="168"/>
      <c r="D11" s="168"/>
      <c r="E11" s="168"/>
      <c r="F11" s="94"/>
      <c r="G11" s="163" t="s">
        <v>38</v>
      </c>
      <c r="H11" s="163" t="s">
        <v>53</v>
      </c>
      <c r="I11" s="163"/>
      <c r="J11" s="177"/>
      <c r="K11" s="163" t="s">
        <v>42</v>
      </c>
      <c r="L11" s="116" t="s">
        <v>55</v>
      </c>
      <c r="M11" s="116"/>
      <c r="N11" s="116"/>
      <c r="O11" s="116"/>
      <c r="P11" s="116"/>
      <c r="Q11" s="116"/>
      <c r="R11" s="116"/>
      <c r="S11" s="163" t="s">
        <v>36</v>
      </c>
      <c r="T11" s="163" t="s">
        <v>37</v>
      </c>
      <c r="U11" s="164" t="s">
        <v>22</v>
      </c>
      <c r="V11" s="164"/>
      <c r="W11" s="164"/>
      <c r="X11" s="164"/>
      <c r="Y11" s="164"/>
      <c r="Z11" s="74" t="s">
        <v>18</v>
      </c>
      <c r="AA11" s="177" t="s">
        <v>21</v>
      </c>
      <c r="AB11" s="177"/>
      <c r="AC11" s="161"/>
      <c r="AD11" s="98"/>
      <c r="AE11" s="24"/>
      <c r="AF11" s="24"/>
      <c r="AG11" s="171" t="s">
        <v>43</v>
      </c>
      <c r="AH11" s="117" t="s">
        <v>33</v>
      </c>
    </row>
    <row r="12" spans="2:34" ht="62.25" customHeight="1" thickBot="1">
      <c r="B12" s="168"/>
      <c r="C12" s="168"/>
      <c r="D12" s="168"/>
      <c r="E12" s="168"/>
      <c r="F12" s="100" t="s">
        <v>48</v>
      </c>
      <c r="G12" s="163"/>
      <c r="H12" s="163"/>
      <c r="I12" s="163"/>
      <c r="J12" s="177"/>
      <c r="K12" s="163"/>
      <c r="L12" s="94">
        <v>2111</v>
      </c>
      <c r="M12" s="94">
        <v>2120</v>
      </c>
      <c r="N12" s="94">
        <v>2210</v>
      </c>
      <c r="O12" s="94">
        <v>2240</v>
      </c>
      <c r="P12" s="94">
        <v>2272</v>
      </c>
      <c r="Q12" s="94">
        <v>3110</v>
      </c>
      <c r="R12" s="98"/>
      <c r="S12" s="163"/>
      <c r="T12" s="163"/>
      <c r="U12" s="101" t="s">
        <v>24</v>
      </c>
      <c r="V12" s="101" t="s">
        <v>29</v>
      </c>
      <c r="W12" s="101" t="s">
        <v>31</v>
      </c>
      <c r="X12" s="101" t="s">
        <v>32</v>
      </c>
      <c r="Y12" s="101" t="s">
        <v>30</v>
      </c>
      <c r="Z12" s="101" t="s">
        <v>19</v>
      </c>
      <c r="AA12" s="101" t="s">
        <v>25</v>
      </c>
      <c r="AB12" s="101" t="s">
        <v>26</v>
      </c>
      <c r="AC12" s="161"/>
      <c r="AD12" s="98"/>
      <c r="AE12" s="79"/>
      <c r="AF12" s="79"/>
      <c r="AG12" s="172"/>
      <c r="AH12" s="118"/>
    </row>
    <row r="13" spans="2:34" ht="0.75" customHeight="1" hidden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G13" s="78"/>
      <c r="AH13" s="1"/>
    </row>
    <row r="14" spans="2:34" s="25" customFormat="1" ht="12.75" customHeight="1" hidden="1">
      <c r="B14" s="158"/>
      <c r="C14" s="158"/>
      <c r="D14" s="158"/>
      <c r="E14" s="156"/>
      <c r="F14" s="67"/>
      <c r="G14" s="156"/>
      <c r="H14" s="67"/>
      <c r="I14" s="67"/>
      <c r="J14" s="67"/>
      <c r="K14" s="157"/>
      <c r="L14" s="156"/>
      <c r="M14" s="156"/>
      <c r="N14" s="156"/>
      <c r="O14" s="67"/>
      <c r="P14" s="157"/>
      <c r="Q14" s="156"/>
      <c r="R14" s="15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157"/>
      <c r="AD14" s="157"/>
      <c r="AG14" s="1"/>
      <c r="AH14" s="1"/>
    </row>
    <row r="15" spans="2:34" ht="15" customHeight="1" hidden="1">
      <c r="B15" s="158"/>
      <c r="C15" s="158"/>
      <c r="D15" s="158"/>
      <c r="E15" s="156"/>
      <c r="F15" s="67"/>
      <c r="G15" s="156"/>
      <c r="H15" s="67"/>
      <c r="I15" s="67"/>
      <c r="J15" s="67"/>
      <c r="K15" s="157"/>
      <c r="L15" s="156"/>
      <c r="M15" s="156"/>
      <c r="N15" s="156"/>
      <c r="O15" s="67"/>
      <c r="P15" s="157"/>
      <c r="Q15" s="156"/>
      <c r="R15" s="156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156"/>
      <c r="AD15" s="156" t="s">
        <v>12</v>
      </c>
      <c r="AG15" s="1"/>
      <c r="AH15" s="1"/>
    </row>
    <row r="16" spans="2:34" ht="1.5" customHeight="1" hidden="1">
      <c r="B16" s="158"/>
      <c r="C16" s="158"/>
      <c r="D16" s="158"/>
      <c r="E16" s="156"/>
      <c r="F16" s="67"/>
      <c r="G16" s="156"/>
      <c r="H16" s="67"/>
      <c r="I16" s="67"/>
      <c r="J16" s="67"/>
      <c r="K16" s="157"/>
      <c r="L16" s="156"/>
      <c r="M16" s="156"/>
      <c r="N16" s="156"/>
      <c r="O16" s="67"/>
      <c r="P16" s="157"/>
      <c r="Q16" s="156"/>
      <c r="R16" s="156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156"/>
      <c r="AD16" s="156"/>
      <c r="AG16" s="1"/>
      <c r="AH16" s="1"/>
    </row>
    <row r="17" spans="2:34" ht="20.25" customHeight="1">
      <c r="B17" s="170">
        <v>1</v>
      </c>
      <c r="C17" s="170"/>
      <c r="D17" s="170"/>
      <c r="E17" s="170"/>
      <c r="F17" s="96"/>
      <c r="G17" s="1">
        <v>2</v>
      </c>
      <c r="H17" s="170">
        <v>3</v>
      </c>
      <c r="I17" s="170"/>
      <c r="J17" s="1">
        <v>5</v>
      </c>
      <c r="K17" s="1">
        <v>6</v>
      </c>
      <c r="L17" s="1">
        <v>2</v>
      </c>
      <c r="M17" s="1">
        <v>3</v>
      </c>
      <c r="N17" s="1">
        <v>4</v>
      </c>
      <c r="O17" s="1">
        <v>5</v>
      </c>
      <c r="P17" s="1">
        <v>6</v>
      </c>
      <c r="Q17" s="1">
        <v>7</v>
      </c>
      <c r="R17" s="1"/>
      <c r="S17" s="1">
        <v>4</v>
      </c>
      <c r="T17" s="1">
        <v>5</v>
      </c>
      <c r="U17" s="1">
        <v>9</v>
      </c>
      <c r="V17" s="1">
        <v>10</v>
      </c>
      <c r="W17" s="1">
        <v>11</v>
      </c>
      <c r="X17" s="1">
        <v>12</v>
      </c>
      <c r="Y17" s="1">
        <v>13</v>
      </c>
      <c r="Z17" s="1">
        <v>14</v>
      </c>
      <c r="AA17" s="1">
        <v>15</v>
      </c>
      <c r="AB17" s="1">
        <v>16</v>
      </c>
      <c r="AC17" s="1">
        <v>8</v>
      </c>
      <c r="AD17" s="1">
        <v>9</v>
      </c>
      <c r="AG17" s="1">
        <v>7</v>
      </c>
      <c r="AH17" s="1">
        <v>8</v>
      </c>
    </row>
    <row r="18" spans="2:34" ht="39" customHeight="1">
      <c r="B18" s="169" t="s">
        <v>23</v>
      </c>
      <c r="C18" s="169"/>
      <c r="D18" s="169"/>
      <c r="E18" s="169"/>
      <c r="F18" s="102"/>
      <c r="G18" s="58"/>
      <c r="H18" s="173"/>
      <c r="I18" s="173"/>
      <c r="J18" s="58"/>
      <c r="K18" s="58"/>
      <c r="L18" s="97"/>
      <c r="M18" s="97">
        <v>-2000</v>
      </c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103">
        <f>L18+M18+N18+O18+P18+Q18</f>
        <v>-2000</v>
      </c>
      <c r="AD18" s="17">
        <f>AC18*12</f>
        <v>-24000</v>
      </c>
      <c r="AF18">
        <v>30401.25</v>
      </c>
      <c r="AG18" s="17">
        <v>35500</v>
      </c>
      <c r="AH18" s="41">
        <f>AC18+AG18</f>
        <v>33500</v>
      </c>
    </row>
    <row r="19" spans="2:34" ht="15" customHeight="1" hidden="1">
      <c r="B19" s="167" t="s">
        <v>27</v>
      </c>
      <c r="C19" s="167"/>
      <c r="D19" s="167"/>
      <c r="E19" s="167"/>
      <c r="F19" s="104"/>
      <c r="G19" s="58"/>
      <c r="H19" s="173"/>
      <c r="I19" s="173"/>
      <c r="J19" s="58"/>
      <c r="K19" s="58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103">
        <f aca="true" t="shared" si="0" ref="AC19:AC30">L19+M19+N19+O19+P19+Q19</f>
        <v>0</v>
      </c>
      <c r="AD19" s="17">
        <f>AC19*3</f>
        <v>0</v>
      </c>
      <c r="AG19" s="17">
        <v>1000</v>
      </c>
      <c r="AH19" s="41">
        <f aca="true" t="shared" si="1" ref="AH19:AH30">AC19+AG19</f>
        <v>1000</v>
      </c>
    </row>
    <row r="20" spans="2:34" ht="41.25" customHeight="1">
      <c r="B20" s="167" t="s">
        <v>28</v>
      </c>
      <c r="C20" s="167"/>
      <c r="D20" s="167"/>
      <c r="E20" s="167"/>
      <c r="F20" s="104"/>
      <c r="G20" s="58"/>
      <c r="H20" s="173"/>
      <c r="I20" s="173"/>
      <c r="J20" s="58"/>
      <c r="K20" s="58"/>
      <c r="L20" s="97"/>
      <c r="M20" s="97">
        <v>2000</v>
      </c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103">
        <f t="shared" si="0"/>
        <v>2000</v>
      </c>
      <c r="AD20" s="17">
        <f>AC20*3</f>
        <v>6000</v>
      </c>
      <c r="AG20" s="17">
        <v>2300</v>
      </c>
      <c r="AH20" s="41">
        <f t="shared" si="1"/>
        <v>4300</v>
      </c>
    </row>
    <row r="21" spans="2:34" ht="36" customHeight="1" hidden="1">
      <c r="B21" s="125" t="s">
        <v>56</v>
      </c>
      <c r="C21" s="125"/>
      <c r="D21" s="125"/>
      <c r="E21" s="125"/>
      <c r="F21" s="105"/>
      <c r="G21" s="17"/>
      <c r="H21" s="116"/>
      <c r="I21" s="116"/>
      <c r="J21" s="17"/>
      <c r="K21" s="17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53">
        <f t="shared" si="0"/>
        <v>0</v>
      </c>
      <c r="AD21" s="17">
        <f>AC21*12</f>
        <v>0</v>
      </c>
      <c r="AF21">
        <v>28957.5</v>
      </c>
      <c r="AG21" s="17">
        <v>36700</v>
      </c>
      <c r="AH21" s="41">
        <f t="shared" si="1"/>
        <v>36700</v>
      </c>
    </row>
    <row r="22" spans="2:34" ht="22.5" customHeight="1" hidden="1">
      <c r="B22" s="125" t="s">
        <v>47</v>
      </c>
      <c r="C22" s="125"/>
      <c r="D22" s="125"/>
      <c r="E22" s="125"/>
      <c r="F22" s="105"/>
      <c r="G22" s="17"/>
      <c r="H22" s="116"/>
      <c r="I22" s="116"/>
      <c r="J22" s="17"/>
      <c r="K22" s="17"/>
      <c r="L22" s="17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53">
        <f t="shared" si="0"/>
        <v>0</v>
      </c>
      <c r="AD22" s="17"/>
      <c r="AG22" s="27">
        <v>67600</v>
      </c>
      <c r="AH22" s="41">
        <f t="shared" si="1"/>
        <v>67600</v>
      </c>
    </row>
    <row r="23" spans="2:34" ht="32.25" customHeight="1" hidden="1">
      <c r="B23" s="125" t="s">
        <v>59</v>
      </c>
      <c r="C23" s="125"/>
      <c r="D23" s="125"/>
      <c r="E23" s="125"/>
      <c r="F23" s="105"/>
      <c r="G23" s="17"/>
      <c r="H23" s="116"/>
      <c r="I23" s="116"/>
      <c r="J23" s="17"/>
      <c r="K23" s="17"/>
      <c r="L23" s="17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53">
        <f t="shared" si="0"/>
        <v>0</v>
      </c>
      <c r="AD23" s="17"/>
      <c r="AG23" s="27"/>
      <c r="AH23" s="41"/>
    </row>
    <row r="24" spans="2:34" ht="24" customHeight="1" hidden="1">
      <c r="B24" s="165" t="s">
        <v>34</v>
      </c>
      <c r="C24" s="165"/>
      <c r="D24" s="165"/>
      <c r="E24" s="165"/>
      <c r="F24" s="83"/>
      <c r="G24" s="17"/>
      <c r="H24" s="116"/>
      <c r="I24" s="116"/>
      <c r="J24" s="17"/>
      <c r="K24" s="17"/>
      <c r="L24" s="17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53">
        <f t="shared" si="0"/>
        <v>0</v>
      </c>
      <c r="AD24" s="17">
        <f>AC24*12</f>
        <v>0</v>
      </c>
      <c r="AE24">
        <v>2410.2</v>
      </c>
      <c r="AF24">
        <f>AD24+AE24</f>
        <v>2410.2</v>
      </c>
      <c r="AG24" s="17">
        <v>0</v>
      </c>
      <c r="AH24" s="41">
        <f t="shared" si="1"/>
        <v>0</v>
      </c>
    </row>
    <row r="25" spans="2:34" ht="15.75" customHeight="1" hidden="1">
      <c r="B25" s="166"/>
      <c r="C25" s="166"/>
      <c r="D25" s="166"/>
      <c r="E25" s="166"/>
      <c r="F25" s="106"/>
      <c r="G25" s="59"/>
      <c r="H25" s="59"/>
      <c r="I25" s="59"/>
      <c r="J25" s="17"/>
      <c r="K25" s="59"/>
      <c r="L25" s="17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53">
        <f t="shared" si="0"/>
        <v>0</v>
      </c>
      <c r="AD25" s="107">
        <f>AC25*12</f>
        <v>0</v>
      </c>
      <c r="AE25">
        <v>2611.05</v>
      </c>
      <c r="AF25">
        <f>AD25+AE25</f>
        <v>2611.05</v>
      </c>
      <c r="AG25" s="17"/>
      <c r="AH25" s="41">
        <f t="shared" si="1"/>
        <v>0</v>
      </c>
    </row>
    <row r="26" spans="2:34" ht="14.25" customHeight="1" hidden="1">
      <c r="B26" s="166"/>
      <c r="C26" s="166"/>
      <c r="D26" s="166"/>
      <c r="E26" s="166"/>
      <c r="F26" s="106"/>
      <c r="G26" s="58"/>
      <c r="H26" s="58"/>
      <c r="I26" s="58"/>
      <c r="J26" s="17"/>
      <c r="K26" s="58"/>
      <c r="L26" s="17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53">
        <f t="shared" si="0"/>
        <v>0</v>
      </c>
      <c r="AD26" s="107">
        <v>0</v>
      </c>
      <c r="AG26" s="17"/>
      <c r="AH26" s="41">
        <f t="shared" si="1"/>
        <v>0</v>
      </c>
    </row>
    <row r="27" spans="2:34" ht="18" hidden="1">
      <c r="B27" s="17"/>
      <c r="C27" s="17"/>
      <c r="D27" s="56"/>
      <c r="E27" s="17"/>
      <c r="F27" s="17"/>
      <c r="G27" s="58"/>
      <c r="H27" s="58"/>
      <c r="I27" s="58"/>
      <c r="J27" s="17"/>
      <c r="K27" s="58"/>
      <c r="L27" s="17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53">
        <f t="shared" si="0"/>
        <v>0</v>
      </c>
      <c r="AD27" s="17">
        <f>AC27*10</f>
        <v>0</v>
      </c>
      <c r="AG27" s="17"/>
      <c r="AH27" s="41">
        <f t="shared" si="1"/>
        <v>0</v>
      </c>
    </row>
    <row r="28" spans="2:34" ht="18" hidden="1">
      <c r="B28" s="165"/>
      <c r="C28" s="165"/>
      <c r="D28" s="165"/>
      <c r="E28" s="165"/>
      <c r="F28" s="83"/>
      <c r="G28" s="58"/>
      <c r="H28" s="58"/>
      <c r="I28" s="58"/>
      <c r="J28" s="17"/>
      <c r="K28" s="58"/>
      <c r="L28" s="17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53">
        <f t="shared" si="0"/>
        <v>0</v>
      </c>
      <c r="AD28" s="17">
        <f>AC28*12</f>
        <v>0</v>
      </c>
      <c r="AE28">
        <v>2410.2</v>
      </c>
      <c r="AF28">
        <f>AD28+AE28</f>
        <v>2410.2</v>
      </c>
      <c r="AG28" s="17"/>
      <c r="AH28" s="41">
        <f t="shared" si="1"/>
        <v>0</v>
      </c>
    </row>
    <row r="29" spans="2:34" ht="23.25" customHeight="1" hidden="1">
      <c r="B29" s="165" t="s">
        <v>35</v>
      </c>
      <c r="C29" s="165"/>
      <c r="D29" s="165"/>
      <c r="E29" s="165"/>
      <c r="F29" s="83"/>
      <c r="G29" s="58"/>
      <c r="H29" s="173"/>
      <c r="I29" s="173"/>
      <c r="J29" s="17"/>
      <c r="K29" s="58"/>
      <c r="L29" s="17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53">
        <f t="shared" si="0"/>
        <v>0</v>
      </c>
      <c r="AD29" s="17"/>
      <c r="AG29" s="17">
        <v>0</v>
      </c>
      <c r="AH29" s="41">
        <f t="shared" si="1"/>
        <v>0</v>
      </c>
    </row>
    <row r="30" spans="2:34" ht="24.75" customHeight="1">
      <c r="B30" s="166" t="s">
        <v>33</v>
      </c>
      <c r="C30" s="166"/>
      <c r="D30" s="166"/>
      <c r="E30" s="166"/>
      <c r="F30" s="166"/>
      <c r="G30" s="166"/>
      <c r="H30" s="126">
        <f>H18+H19+H20+H21+H22+H24+H29+H23</f>
        <v>0</v>
      </c>
      <c r="I30" s="126"/>
      <c r="J30" s="57"/>
      <c r="K30" s="57">
        <f>K18+K19+K20+K21+K22+K24+K29</f>
        <v>0</v>
      </c>
      <c r="L30" s="53">
        <f>L18+L19+L20+L21+L22+L23+L24+L29</f>
        <v>0</v>
      </c>
      <c r="M30" s="53">
        <f aca="true" t="shared" si="2" ref="M30:R30">M18+M19+M20+M21+M22+M23+M24+M29</f>
        <v>0</v>
      </c>
      <c r="N30" s="53">
        <f t="shared" si="2"/>
        <v>0</v>
      </c>
      <c r="O30" s="53">
        <f t="shared" si="2"/>
        <v>0</v>
      </c>
      <c r="P30" s="53">
        <f t="shared" si="2"/>
        <v>0</v>
      </c>
      <c r="Q30" s="53">
        <f t="shared" si="2"/>
        <v>0</v>
      </c>
      <c r="R30" s="53">
        <f t="shared" si="2"/>
        <v>0</v>
      </c>
      <c r="S30" s="53">
        <f>S18+S19+S20+S21+S22+S24+S29+S23</f>
        <v>0</v>
      </c>
      <c r="T30" s="53">
        <f>T18+T19+T20+T21+T22+T24+T29+T23</f>
        <v>0</v>
      </c>
      <c r="U30" s="57">
        <f aca="true" t="shared" si="3" ref="U30:AB30">U18+U19+U20+U21+U22+U24</f>
        <v>0</v>
      </c>
      <c r="V30" s="57">
        <f t="shared" si="3"/>
        <v>0</v>
      </c>
      <c r="W30" s="57">
        <f t="shared" si="3"/>
        <v>0</v>
      </c>
      <c r="X30" s="57">
        <f t="shared" si="3"/>
        <v>0</v>
      </c>
      <c r="Y30" s="57">
        <f t="shared" si="3"/>
        <v>0</v>
      </c>
      <c r="Z30" s="57">
        <f t="shared" si="3"/>
        <v>0</v>
      </c>
      <c r="AA30" s="57">
        <f t="shared" si="3"/>
        <v>0</v>
      </c>
      <c r="AB30" s="57">
        <f t="shared" si="3"/>
        <v>0</v>
      </c>
      <c r="AC30" s="53">
        <f t="shared" si="0"/>
        <v>0</v>
      </c>
      <c r="AD30" s="108">
        <f>AC30*12</f>
        <v>0</v>
      </c>
      <c r="AE30">
        <v>2538.75</v>
      </c>
      <c r="AF30" s="35">
        <f>AD30+AE30</f>
        <v>2538.75</v>
      </c>
      <c r="AG30" s="17">
        <f>AG18+AG19+AG20+AG21+AG22</f>
        <v>143100</v>
      </c>
      <c r="AH30" s="41">
        <f t="shared" si="1"/>
        <v>143100</v>
      </c>
    </row>
    <row r="31" spans="2:32" ht="33" customHeight="1" hidden="1">
      <c r="B31" s="132"/>
      <c r="C31" s="133"/>
      <c r="D31" s="133"/>
      <c r="E31" s="134"/>
      <c r="F31" s="88"/>
      <c r="G31" s="17"/>
      <c r="H31" s="17"/>
      <c r="I31" s="17"/>
      <c r="J31" s="17"/>
      <c r="K31" s="17"/>
      <c r="L31" s="17"/>
      <c r="M31" s="40"/>
      <c r="N31" s="41"/>
      <c r="O31" s="41"/>
      <c r="P31" s="41"/>
      <c r="Q31" s="40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2">
        <f aca="true" t="shared" si="4" ref="AC31:AC36">G31+K31</f>
        <v>0</v>
      </c>
      <c r="AD31" s="16">
        <f>AC31*12</f>
        <v>0</v>
      </c>
      <c r="AE31">
        <v>2520</v>
      </c>
      <c r="AF31">
        <f>AD31+AE31</f>
        <v>2520</v>
      </c>
    </row>
    <row r="32" spans="2:32" ht="3" customHeight="1" hidden="1">
      <c r="B32" s="54"/>
      <c r="C32" s="55"/>
      <c r="D32" s="56"/>
      <c r="E32" s="17"/>
      <c r="F32" s="17"/>
      <c r="G32" s="17"/>
      <c r="H32" s="17"/>
      <c r="I32" s="17"/>
      <c r="J32" s="17"/>
      <c r="K32" s="17"/>
      <c r="L32" s="17"/>
      <c r="M32" s="40"/>
      <c r="N32" s="41"/>
      <c r="O32" s="41"/>
      <c r="P32" s="41"/>
      <c r="Q32" s="40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2">
        <f t="shared" si="4"/>
        <v>0</v>
      </c>
      <c r="AD32" s="16">
        <f>AC32*12</f>
        <v>0</v>
      </c>
      <c r="AE32">
        <v>2309.78</v>
      </c>
      <c r="AF32">
        <f>AD32+AE32</f>
        <v>2309.78</v>
      </c>
    </row>
    <row r="33" spans="2:30" ht="27.75" customHeight="1" hidden="1">
      <c r="B33" s="135"/>
      <c r="C33" s="136"/>
      <c r="D33" s="136"/>
      <c r="E33" s="137"/>
      <c r="F33" s="80"/>
      <c r="G33" s="17"/>
      <c r="H33" s="17"/>
      <c r="I33" s="17"/>
      <c r="J33" s="17"/>
      <c r="K33" s="17"/>
      <c r="L33" s="17"/>
      <c r="M33" s="40"/>
      <c r="N33" s="41"/>
      <c r="O33" s="41"/>
      <c r="P33" s="41"/>
      <c r="Q33" s="40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2">
        <f t="shared" si="4"/>
        <v>0</v>
      </c>
      <c r="AD33" s="16">
        <f>AC33*2</f>
        <v>0</v>
      </c>
    </row>
    <row r="34" spans="2:30" ht="20.25" customHeight="1" hidden="1">
      <c r="B34" s="155"/>
      <c r="C34" s="146"/>
      <c r="D34" s="146"/>
      <c r="E34" s="147"/>
      <c r="F34" s="84"/>
      <c r="G34" s="17"/>
      <c r="H34" s="17"/>
      <c r="I34" s="17"/>
      <c r="J34" s="17"/>
      <c r="K34" s="17"/>
      <c r="L34" s="17"/>
      <c r="M34" s="40"/>
      <c r="N34" s="41"/>
      <c r="O34" s="41"/>
      <c r="P34" s="41"/>
      <c r="Q34" s="40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2">
        <f t="shared" si="4"/>
        <v>0</v>
      </c>
      <c r="AD34" s="16">
        <f>AC34*4</f>
        <v>0</v>
      </c>
    </row>
    <row r="35" spans="2:30" ht="32.25" customHeight="1" hidden="1">
      <c r="B35" s="135"/>
      <c r="C35" s="136"/>
      <c r="D35" s="136"/>
      <c r="E35" s="137"/>
      <c r="F35" s="80"/>
      <c r="G35" s="17"/>
      <c r="H35" s="17"/>
      <c r="I35" s="17"/>
      <c r="J35" s="17"/>
      <c r="K35" s="17"/>
      <c r="L35" s="17"/>
      <c r="M35" s="40"/>
      <c r="N35" s="41"/>
      <c r="O35" s="41"/>
      <c r="P35" s="41"/>
      <c r="Q35" s="40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2">
        <f t="shared" si="4"/>
        <v>0</v>
      </c>
      <c r="AD35" s="16"/>
    </row>
    <row r="36" spans="2:32" ht="16.5" customHeight="1" hidden="1">
      <c r="B36" s="138" t="s">
        <v>13</v>
      </c>
      <c r="C36" s="139"/>
      <c r="D36" s="139"/>
      <c r="E36" s="140"/>
      <c r="F36" s="89"/>
      <c r="G36" s="17">
        <v>8800</v>
      </c>
      <c r="H36" s="17"/>
      <c r="I36" s="17"/>
      <c r="J36" s="17"/>
      <c r="K36" s="17">
        <v>3200</v>
      </c>
      <c r="L36" s="17"/>
      <c r="M36" s="40"/>
      <c r="N36" s="41"/>
      <c r="O36" s="41"/>
      <c r="P36" s="41"/>
      <c r="Q36" s="40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2">
        <f t="shared" si="4"/>
        <v>12000</v>
      </c>
      <c r="AD36" s="16">
        <f>AC36*12</f>
        <v>144000</v>
      </c>
      <c r="AE36">
        <v>2640.3</v>
      </c>
      <c r="AF36">
        <f>AD36+AE36</f>
        <v>146640.3</v>
      </c>
    </row>
    <row r="37" spans="2:30" ht="15.75" hidden="1">
      <c r="B37" s="129"/>
      <c r="C37" s="130"/>
      <c r="D37" s="130"/>
      <c r="E37" s="131"/>
      <c r="F37" s="87"/>
      <c r="G37" s="4"/>
      <c r="H37" s="4"/>
      <c r="I37" s="4"/>
      <c r="J37" s="4"/>
      <c r="K37" s="4"/>
      <c r="L37" s="4"/>
      <c r="M37" s="39"/>
      <c r="N37" s="41"/>
      <c r="O37" s="41"/>
      <c r="P37" s="41"/>
      <c r="Q37" s="40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70">
        <f>D37+E37+G37+K37+L37+M37+R37</f>
        <v>0</v>
      </c>
      <c r="AD37" s="16">
        <f>AC37*2</f>
        <v>0</v>
      </c>
    </row>
    <row r="38" spans="2:32" ht="15.75" hidden="1">
      <c r="B38" s="14"/>
      <c r="C38" s="26"/>
      <c r="D38" s="29"/>
      <c r="E38" s="1"/>
      <c r="F38" s="1"/>
      <c r="G38" s="4"/>
      <c r="H38" s="4"/>
      <c r="I38" s="4"/>
      <c r="J38" s="4"/>
      <c r="K38" s="4"/>
      <c r="L38" s="4"/>
      <c r="M38" s="39"/>
      <c r="N38" s="41"/>
      <c r="O38" s="41"/>
      <c r="P38" s="41"/>
      <c r="Q38" s="40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70">
        <f>D38+E38+G38+K38+L38+M38+R38</f>
        <v>0</v>
      </c>
      <c r="AD38" s="16">
        <f>AC38*12</f>
        <v>0</v>
      </c>
      <c r="AE38">
        <v>2309.78</v>
      </c>
      <c r="AF38">
        <f>AD38+AE38</f>
        <v>2309.78</v>
      </c>
    </row>
    <row r="39" spans="2:32" ht="15.75" hidden="1">
      <c r="B39" s="11"/>
      <c r="C39" s="23"/>
      <c r="D39" s="29"/>
      <c r="E39" s="1"/>
      <c r="F39" s="1"/>
      <c r="G39" s="4"/>
      <c r="H39" s="4"/>
      <c r="I39" s="4"/>
      <c r="J39" s="4"/>
      <c r="K39" s="4"/>
      <c r="L39" s="4"/>
      <c r="M39" s="39"/>
      <c r="N39" s="41"/>
      <c r="O39" s="41"/>
      <c r="P39" s="41"/>
      <c r="Q39" s="40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70">
        <f>D39+E39+G39+K39+L39+M39+R39</f>
        <v>0</v>
      </c>
      <c r="AD39" s="16">
        <f>AC39*12</f>
        <v>0</v>
      </c>
      <c r="AE39">
        <v>2309.78</v>
      </c>
      <c r="AF39">
        <f>AD39+AE39</f>
        <v>2309.78</v>
      </c>
    </row>
    <row r="40" spans="2:30" ht="15.75" hidden="1">
      <c r="B40" s="11"/>
      <c r="C40" s="23"/>
      <c r="D40" s="29"/>
      <c r="E40" s="1"/>
      <c r="F40" s="1"/>
      <c r="G40" s="4"/>
      <c r="H40" s="4"/>
      <c r="I40" s="4"/>
      <c r="J40" s="4"/>
      <c r="K40" s="4"/>
      <c r="L40" s="38"/>
      <c r="M40" s="39"/>
      <c r="N40" s="41"/>
      <c r="O40" s="41"/>
      <c r="P40" s="41"/>
      <c r="Q40" s="40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70">
        <f>D40+E40+G40+K40+L40+M40+R40</f>
        <v>0</v>
      </c>
      <c r="AD40" s="16"/>
    </row>
    <row r="41" spans="2:30" ht="15" customHeight="1" hidden="1">
      <c r="B41" s="12"/>
      <c r="C41" s="23"/>
      <c r="D41" s="29"/>
      <c r="E41" s="1"/>
      <c r="F41" s="1"/>
      <c r="G41" s="4"/>
      <c r="H41" s="4"/>
      <c r="I41" s="4"/>
      <c r="J41" s="4"/>
      <c r="K41" s="4"/>
      <c r="L41" s="4"/>
      <c r="M41" s="39"/>
      <c r="N41" s="41"/>
      <c r="O41" s="41"/>
      <c r="P41" s="41"/>
      <c r="Q41" s="40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70">
        <f>D41+E41+G41+K41+L41+M41+R41</f>
        <v>0</v>
      </c>
      <c r="AD41" s="16"/>
    </row>
    <row r="42" spans="2:30" ht="0" customHeight="1" hidden="1">
      <c r="B42" s="11"/>
      <c r="C42" s="23"/>
      <c r="D42" s="29"/>
      <c r="E42" s="1"/>
      <c r="F42" s="1"/>
      <c r="G42" s="17"/>
      <c r="H42" s="17"/>
      <c r="I42" s="17"/>
      <c r="J42" s="17"/>
      <c r="K42" s="17"/>
      <c r="L42" s="17"/>
      <c r="M42" s="40"/>
      <c r="N42" s="41"/>
      <c r="O42" s="41"/>
      <c r="P42" s="41"/>
      <c r="Q42" s="40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2">
        <f>G42+K42+L42+M42</f>
        <v>0</v>
      </c>
      <c r="AD42" s="16">
        <f>AC42*12</f>
        <v>0</v>
      </c>
    </row>
    <row r="43" spans="2:32" ht="18" customHeight="1" hidden="1">
      <c r="B43" s="11"/>
      <c r="C43" s="23"/>
      <c r="D43" s="30"/>
      <c r="E43" s="1"/>
      <c r="F43" s="1"/>
      <c r="G43" s="27"/>
      <c r="H43" s="27"/>
      <c r="I43" s="27"/>
      <c r="J43" s="27"/>
      <c r="K43" s="17"/>
      <c r="L43" s="17"/>
      <c r="M43" s="40"/>
      <c r="N43" s="41"/>
      <c r="O43" s="41"/>
      <c r="P43" s="41"/>
      <c r="Q43" s="40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2">
        <f>G43+K43+L43+M43</f>
        <v>0</v>
      </c>
      <c r="AD43" s="28">
        <f>AC43*12</f>
        <v>0</v>
      </c>
      <c r="AE43">
        <v>802.5</v>
      </c>
      <c r="AF43" s="36">
        <f>AD43+AE43</f>
        <v>802.5</v>
      </c>
    </row>
    <row r="44" spans="2:30" ht="15" hidden="1">
      <c r="B44" s="11"/>
      <c r="C44" s="23"/>
      <c r="D44" s="29"/>
      <c r="E44" s="1"/>
      <c r="F44" s="1"/>
      <c r="G44" s="17"/>
      <c r="H44" s="17"/>
      <c r="I44" s="17"/>
      <c r="J44" s="17"/>
      <c r="K44" s="17"/>
      <c r="L44" s="17"/>
      <c r="M44" s="41"/>
      <c r="N44" s="41"/>
      <c r="O44" s="41"/>
      <c r="P44" s="41"/>
      <c r="Q44" s="40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2"/>
      <c r="AD44" s="28">
        <f>AC44*12</f>
        <v>0</v>
      </c>
    </row>
    <row r="45" spans="2:30" ht="0" customHeight="1" hidden="1" thickBot="1">
      <c r="B45" s="5"/>
      <c r="C45" s="24"/>
      <c r="D45" s="31"/>
      <c r="E45" s="10"/>
      <c r="F45" s="10"/>
      <c r="G45" s="18"/>
      <c r="H45" s="18"/>
      <c r="I45" s="18"/>
      <c r="J45" s="18"/>
      <c r="K45" s="18"/>
      <c r="L45" s="18"/>
      <c r="M45" s="43"/>
      <c r="N45" s="43"/>
      <c r="O45" s="43"/>
      <c r="P45" s="43"/>
      <c r="Q45" s="43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4"/>
      <c r="AD45" s="21"/>
    </row>
    <row r="46" spans="2:32" ht="18.75" customHeight="1" hidden="1" thickBot="1">
      <c r="B46" s="122" t="s">
        <v>14</v>
      </c>
      <c r="C46" s="123"/>
      <c r="D46" s="123"/>
      <c r="E46" s="124"/>
      <c r="F46" s="82"/>
      <c r="G46" s="60">
        <f>G18+G21+G24+G25+G26+G30</f>
        <v>0</v>
      </c>
      <c r="H46" s="60"/>
      <c r="I46" s="60"/>
      <c r="J46" s="60"/>
      <c r="K46" s="60">
        <f>K18+K21+K24+K25+K26+K30</f>
        <v>0</v>
      </c>
      <c r="L46" s="60"/>
      <c r="M46" s="61"/>
      <c r="N46" s="61">
        <f>N44+N43+N39+N38+N36+N32+N31+N30+N28+N25+N24+N21+N18</f>
        <v>0</v>
      </c>
      <c r="O46" s="61"/>
      <c r="P46" s="61">
        <f>P44+P43+P39+P38+P36+P32+P31+P30+P28+P25+P24+P21+P18</f>
        <v>0</v>
      </c>
      <c r="Q46" s="61">
        <f>Q44+Q43+Q39+Q38+Q36+Q32+Q31+Q30+Q28+Q25+Q24+Q21+Q18</f>
        <v>0</v>
      </c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71">
        <f>AC18+AC21+AC24+AC25+AC26+AC30</f>
        <v>-2000</v>
      </c>
      <c r="AD46" s="37">
        <f>AD18+AD21+AD24+AD25+AD28+AD30+AD31+AD32+AD36+AD38+AD39+AD43</f>
        <v>120000</v>
      </c>
      <c r="AE46" s="20"/>
      <c r="AF46" s="37">
        <f>AF44+AF43+AF39+AF38+AF36+AF32+AF31+AF30+AF28+AF25+AF24+AF21+AF18</f>
        <v>226221.09</v>
      </c>
    </row>
    <row r="47" spans="2:30" ht="1.5" customHeight="1" hidden="1">
      <c r="B47" s="5"/>
      <c r="C47" s="7"/>
      <c r="D47" s="7"/>
      <c r="E47" s="8"/>
      <c r="F47" s="8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9"/>
    </row>
    <row r="48" spans="2:30" ht="12.75" customHeight="1" hidden="1">
      <c r="B48" s="5"/>
      <c r="C48" s="7"/>
      <c r="D48" s="7"/>
      <c r="E48" s="6"/>
      <c r="F48" s="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6"/>
    </row>
    <row r="49" spans="2:30" ht="12.75" customHeight="1" hidden="1">
      <c r="B49" s="13"/>
      <c r="C49" s="8"/>
      <c r="D49" s="8"/>
      <c r="E49" s="6"/>
      <c r="F49" s="6"/>
      <c r="G49" s="32"/>
      <c r="H49" s="32"/>
      <c r="I49" s="32"/>
      <c r="J49" s="32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6"/>
    </row>
    <row r="50" spans="2:30" ht="2.25" customHeight="1" hidden="1">
      <c r="B50" s="14"/>
      <c r="C50" s="9"/>
      <c r="D50" s="9"/>
      <c r="E50" s="6"/>
      <c r="F50" s="6"/>
      <c r="G50" s="33"/>
      <c r="H50" s="33"/>
      <c r="I50" s="33"/>
      <c r="J50" s="33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6"/>
    </row>
    <row r="51" spans="2:30" ht="12.75" customHeight="1" hidden="1">
      <c r="B51" s="5"/>
      <c r="C51" s="7"/>
      <c r="D51" s="7"/>
      <c r="E51" s="6"/>
      <c r="F51" s="6"/>
      <c r="G51" s="32"/>
      <c r="H51" s="32"/>
      <c r="I51" s="32"/>
      <c r="J51" s="32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6"/>
    </row>
    <row r="52" spans="2:30" ht="15.75" customHeight="1" hidden="1">
      <c r="B52" s="13"/>
      <c r="C52" s="8"/>
      <c r="D52" s="8"/>
      <c r="E52" s="6"/>
      <c r="F52" s="6"/>
      <c r="G52" s="32"/>
      <c r="H52" s="32"/>
      <c r="I52" s="32"/>
      <c r="J52" s="32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6"/>
    </row>
    <row r="53" spans="2:30" ht="24" customHeight="1" hidden="1">
      <c r="B53" s="143"/>
      <c r="C53" s="144"/>
      <c r="D53" s="7"/>
      <c r="E53" s="6"/>
      <c r="F53" s="6"/>
      <c r="G53" s="32"/>
      <c r="H53" s="32"/>
      <c r="I53" s="32"/>
      <c r="J53" s="32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6"/>
    </row>
    <row r="54" spans="2:30" ht="15" customHeight="1" hidden="1" thickBot="1">
      <c r="B54" s="141"/>
      <c r="C54" s="142"/>
      <c r="D54" s="1"/>
      <c r="E54" s="6"/>
      <c r="F54" s="6"/>
      <c r="G54" s="32"/>
      <c r="H54" s="32"/>
      <c r="I54" s="32"/>
      <c r="J54" s="32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6"/>
    </row>
    <row r="55" spans="2:30" ht="25.5" customHeight="1" hidden="1" thickBot="1">
      <c r="B55" s="127"/>
      <c r="C55" s="128"/>
      <c r="D55" s="10"/>
      <c r="E55" s="9"/>
      <c r="F55" s="9"/>
      <c r="G55" s="34"/>
      <c r="H55" s="34"/>
      <c r="I55" s="34"/>
      <c r="J55" s="34"/>
      <c r="K55" s="18"/>
      <c r="L55" s="18"/>
      <c r="M55" s="18"/>
      <c r="N55" s="18"/>
      <c r="O55" s="18"/>
      <c r="P55" s="18"/>
      <c r="Q55" s="18"/>
      <c r="R55" s="1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72"/>
      <c r="AD55" s="21"/>
    </row>
    <row r="56" spans="2:30" ht="25.5" customHeight="1" hidden="1" thickBot="1">
      <c r="B56" s="127"/>
      <c r="C56" s="128"/>
      <c r="D56" s="48"/>
      <c r="E56" s="49"/>
      <c r="F56" s="49"/>
      <c r="G56" s="50"/>
      <c r="H56" s="50"/>
      <c r="I56" s="50"/>
      <c r="J56" s="50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2"/>
      <c r="AD56" s="22"/>
    </row>
    <row r="57" spans="2:29" ht="17.25" customHeight="1" hidden="1">
      <c r="B57" s="126"/>
      <c r="C57" s="12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53">
        <f>AC55+AC56</f>
        <v>0</v>
      </c>
    </row>
    <row r="58" ht="18" customHeight="1" hidden="1">
      <c r="AC58" s="73"/>
    </row>
    <row r="59" spans="3:11" ht="39" customHeight="1" hidden="1" thickBot="1">
      <c r="C59" s="148"/>
      <c r="D59" s="148"/>
      <c r="E59" s="148"/>
      <c r="F59" s="148"/>
      <c r="G59" s="148"/>
      <c r="H59" s="148"/>
      <c r="I59" s="148"/>
      <c r="J59" s="148"/>
      <c r="K59" s="148"/>
    </row>
    <row r="60" spans="2:29" ht="26.25" customHeight="1" hidden="1" thickBot="1">
      <c r="B60" s="149"/>
      <c r="C60" s="150"/>
      <c r="D60" s="150"/>
      <c r="E60" s="151"/>
      <c r="F60" s="86"/>
      <c r="G60" s="20"/>
      <c r="H60" s="20"/>
      <c r="I60" s="20"/>
      <c r="J60" s="20"/>
      <c r="K60" s="20"/>
      <c r="L60" s="64"/>
      <c r="M60" s="64"/>
      <c r="N60" s="64"/>
      <c r="O60" s="64"/>
      <c r="P60" s="64"/>
      <c r="Q60" s="64"/>
      <c r="R60" s="64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6"/>
    </row>
    <row r="61" spans="2:29" ht="18" customHeight="1" hidden="1">
      <c r="B61" s="119"/>
      <c r="C61" s="120"/>
      <c r="D61" s="120"/>
      <c r="E61" s="121"/>
      <c r="F61" s="81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62"/>
    </row>
    <row r="62" spans="2:29" ht="17.25" customHeight="1" hidden="1">
      <c r="B62" s="145"/>
      <c r="C62" s="146"/>
      <c r="D62" s="146"/>
      <c r="E62" s="147"/>
      <c r="F62" s="84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57"/>
    </row>
    <row r="63" spans="2:29" ht="16.5" customHeight="1" hidden="1">
      <c r="B63" s="145"/>
      <c r="C63" s="146"/>
      <c r="D63" s="146"/>
      <c r="E63" s="147"/>
      <c r="F63" s="84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57"/>
    </row>
    <row r="64" spans="2:29" ht="19.5" customHeight="1" hidden="1">
      <c r="B64" s="145"/>
      <c r="C64" s="146"/>
      <c r="D64" s="146"/>
      <c r="E64" s="147"/>
      <c r="F64" s="84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57"/>
    </row>
    <row r="65" spans="2:29" ht="16.5" customHeight="1" hidden="1">
      <c r="B65" s="145"/>
      <c r="C65" s="146"/>
      <c r="D65" s="146"/>
      <c r="E65" s="147"/>
      <c r="F65" s="84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57"/>
    </row>
    <row r="66" spans="2:29" ht="24.75" customHeight="1" hidden="1">
      <c r="B66" s="145"/>
      <c r="C66" s="146"/>
      <c r="D66" s="146"/>
      <c r="E66" s="147"/>
      <c r="F66" s="84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63"/>
    </row>
    <row r="67" spans="2:29" ht="25.5" customHeight="1" hidden="1">
      <c r="B67" s="152"/>
      <c r="C67" s="153"/>
      <c r="D67" s="153"/>
      <c r="E67" s="154"/>
      <c r="F67" s="8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65"/>
    </row>
    <row r="68" spans="2:29" ht="12.75" hidden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ht="12.75" hidden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ht="12.75" hidden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ht="12.75" hidden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2.75" hidden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2.75" hidden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ht="12.75" hidden="1"/>
    <row r="75" ht="12.75" hidden="1"/>
    <row r="76" ht="12.75" hidden="1"/>
    <row r="77" ht="12.75" hidden="1"/>
    <row r="78" ht="12.75" hidden="1"/>
    <row r="80" ht="6" customHeight="1" hidden="1"/>
    <row r="81" ht="12.75" hidden="1"/>
    <row r="82" spans="20:27" ht="12.75" hidden="1">
      <c r="T82" s="2"/>
      <c r="AA82" s="2" t="s">
        <v>20</v>
      </c>
    </row>
    <row r="83" ht="12.75" hidden="1"/>
    <row r="84" ht="12.75" hidden="1"/>
    <row r="85" spans="2:29" ht="12" customHeight="1" hidden="1">
      <c r="B85" s="109" t="s">
        <v>44</v>
      </c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</row>
    <row r="86" ht="9" customHeight="1" hidden="1"/>
    <row r="87" spans="2:35" ht="15.75" hidden="1">
      <c r="B87" s="109" t="s">
        <v>50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</row>
    <row r="88" ht="6.75" customHeight="1" hidden="1"/>
    <row r="89" spans="2:29" ht="13.5" customHeight="1" hidden="1">
      <c r="B89" s="114" t="s">
        <v>45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</row>
    <row r="90" ht="6" customHeight="1" hidden="1"/>
    <row r="91" spans="2:29" ht="15.75" hidden="1">
      <c r="B91" s="109" t="s">
        <v>51</v>
      </c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</row>
    <row r="92" ht="5.25" customHeight="1" hidden="1"/>
    <row r="93" spans="2:11" ht="12.75" hidden="1">
      <c r="B93" s="115" t="s">
        <v>46</v>
      </c>
      <c r="C93" s="115"/>
      <c r="D93" s="115"/>
      <c r="K93" s="75">
        <v>143100</v>
      </c>
    </row>
    <row r="94" ht="12.75" hidden="1">
      <c r="J94" t="s">
        <v>39</v>
      </c>
    </row>
    <row r="95" spans="2:19" ht="15" hidden="1">
      <c r="B95" s="113" t="s">
        <v>52</v>
      </c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</row>
    <row r="96" spans="7:11" ht="18" hidden="1">
      <c r="G96" s="76"/>
      <c r="J96" t="s">
        <v>40</v>
      </c>
      <c r="K96" s="77">
        <f>AC30+K93</f>
        <v>143100</v>
      </c>
    </row>
    <row r="97" spans="2:29" ht="15" hidden="1">
      <c r="B97" s="73"/>
      <c r="C97" s="73"/>
      <c r="D97" s="73"/>
      <c r="E97" s="73"/>
      <c r="F97" s="73"/>
      <c r="G97" s="73"/>
      <c r="H97" s="73"/>
      <c r="I97" s="73"/>
      <c r="J97" s="73" t="s">
        <v>41</v>
      </c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</row>
    <row r="98" spans="2:29" ht="15" hidden="1">
      <c r="B98" s="176" t="s">
        <v>49</v>
      </c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</row>
    <row r="99" spans="2:29" ht="35.25" customHeight="1">
      <c r="B99" s="109" t="s">
        <v>61</v>
      </c>
      <c r="C99" s="109"/>
      <c r="D99" s="109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93" t="s">
        <v>62</v>
      </c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93" t="s">
        <v>62</v>
      </c>
    </row>
    <row r="108" ht="12.75">
      <c r="N108" t="s">
        <v>63</v>
      </c>
    </row>
  </sheetData>
  <sheetProtection/>
  <mergeCells count="90">
    <mergeCell ref="T11:T12"/>
    <mergeCell ref="L11:R11"/>
    <mergeCell ref="L14:L16"/>
    <mergeCell ref="H22:I22"/>
    <mergeCell ref="A9:AD9"/>
    <mergeCell ref="F30:G30"/>
    <mergeCell ref="B98:AC98"/>
    <mergeCell ref="H21:I21"/>
    <mergeCell ref="AA11:AB11"/>
    <mergeCell ref="R14:R16"/>
    <mergeCell ref="S11:S12"/>
    <mergeCell ref="J11:J12"/>
    <mergeCell ref="H30:I30"/>
    <mergeCell ref="H18:I18"/>
    <mergeCell ref="H17:I17"/>
    <mergeCell ref="H19:I19"/>
    <mergeCell ref="H20:I20"/>
    <mergeCell ref="H29:I29"/>
    <mergeCell ref="H24:I24"/>
    <mergeCell ref="B19:E19"/>
    <mergeCell ref="H11:I12"/>
    <mergeCell ref="B14:C16"/>
    <mergeCell ref="G11:G12"/>
    <mergeCell ref="B18:E18"/>
    <mergeCell ref="B17:E17"/>
    <mergeCell ref="B28:E28"/>
    <mergeCell ref="B30:E30"/>
    <mergeCell ref="B29:E29"/>
    <mergeCell ref="B20:E20"/>
    <mergeCell ref="B26:E26"/>
    <mergeCell ref="B25:E25"/>
    <mergeCell ref="B22:E22"/>
    <mergeCell ref="B23:E23"/>
    <mergeCell ref="B24:E24"/>
    <mergeCell ref="B6:AD6"/>
    <mergeCell ref="B7:AG7"/>
    <mergeCell ref="AC10:AC12"/>
    <mergeCell ref="H10:J10"/>
    <mergeCell ref="K11:K12"/>
    <mergeCell ref="U10:Y10"/>
    <mergeCell ref="U11:Y11"/>
    <mergeCell ref="AA10:AB10"/>
    <mergeCell ref="B10:E12"/>
    <mergeCell ref="AG11:AG12"/>
    <mergeCell ref="AD15:AD16"/>
    <mergeCell ref="Q14:Q16"/>
    <mergeCell ref="AC14:AD14"/>
    <mergeCell ref="D14:D16"/>
    <mergeCell ref="AC15:AC16"/>
    <mergeCell ref="K14:K16"/>
    <mergeCell ref="G14:G16"/>
    <mergeCell ref="P14:P16"/>
    <mergeCell ref="M14:N16"/>
    <mergeCell ref="E14:E16"/>
    <mergeCell ref="B66:E66"/>
    <mergeCell ref="C59:K59"/>
    <mergeCell ref="B60:E60"/>
    <mergeCell ref="B67:E67"/>
    <mergeCell ref="B64:E64"/>
    <mergeCell ref="B65:E65"/>
    <mergeCell ref="B62:E62"/>
    <mergeCell ref="B63:E63"/>
    <mergeCell ref="B37:E37"/>
    <mergeCell ref="B31:E31"/>
    <mergeCell ref="B35:E35"/>
    <mergeCell ref="B36:E36"/>
    <mergeCell ref="B54:C54"/>
    <mergeCell ref="B53:C53"/>
    <mergeCell ref="B33:E33"/>
    <mergeCell ref="B34:E34"/>
    <mergeCell ref="B91:AC91"/>
    <mergeCell ref="H23:I23"/>
    <mergeCell ref="B85:AC85"/>
    <mergeCell ref="AH11:AH12"/>
    <mergeCell ref="B61:E61"/>
    <mergeCell ref="B46:E46"/>
    <mergeCell ref="B21:E21"/>
    <mergeCell ref="B57:C57"/>
    <mergeCell ref="B56:C56"/>
    <mergeCell ref="B55:C55"/>
    <mergeCell ref="B99:D99"/>
    <mergeCell ref="L1:AD1"/>
    <mergeCell ref="M2:AC2"/>
    <mergeCell ref="M3:AC3"/>
    <mergeCell ref="M4:AC4"/>
    <mergeCell ref="M5:AC5"/>
    <mergeCell ref="B95:S95"/>
    <mergeCell ref="B89:AC89"/>
    <mergeCell ref="B93:D93"/>
    <mergeCell ref="B87:AI87"/>
  </mergeCells>
  <printOptions/>
  <pageMargins left="0.56" right="0.25" top="0.17" bottom="0.52" header="0.19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57">
      <selection activeCell="K14" sqref="K14"/>
    </sheetView>
  </sheetViews>
  <sheetFormatPr defaultColWidth="9.00390625" defaultRowHeight="12.75"/>
  <cols>
    <col min="2" max="2" width="12.125" style="0" customWidth="1"/>
    <col min="4" max="4" width="6.125" style="0" customWidth="1"/>
    <col min="5" max="5" width="6.375" style="0" customWidth="1"/>
    <col min="6" max="6" width="5.875" style="0" customWidth="1"/>
    <col min="7" max="7" width="6.00390625" style="0" customWidth="1"/>
    <col min="8" max="8" width="5.625" style="0" customWidth="1"/>
    <col min="9" max="10" width="5.25390625" style="0" customWidth="1"/>
    <col min="11" max="11" width="5.75390625" style="0" customWidth="1"/>
    <col min="12" max="12" width="5.00390625" style="0" customWidth="1"/>
    <col min="13" max="13" width="5.25390625" style="0" customWidth="1"/>
    <col min="14" max="14" width="6.25390625" style="0" customWidth="1"/>
    <col min="15" max="15" width="6.375" style="0" customWidth="1"/>
    <col min="16" max="17" width="5.625" style="0" customWidth="1"/>
    <col min="18" max="18" width="5.25390625" style="0" customWidth="1"/>
    <col min="19" max="19" width="6.25390625" style="0" customWidth="1"/>
    <col min="20" max="20" width="7.00390625" style="0" customWidth="1"/>
  </cols>
  <sheetData>
    <row r="1" spans="2:11" ht="12.75"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5:6" ht="12.75">
      <c r="E2" s="2" t="s">
        <v>1</v>
      </c>
      <c r="F2" s="2"/>
    </row>
    <row r="3" spans="5:6" ht="12.75">
      <c r="E3" s="2"/>
      <c r="F3" s="2"/>
    </row>
    <row r="4" spans="5:8" ht="12.75">
      <c r="E4" s="185" t="s">
        <v>2</v>
      </c>
      <c r="F4" s="185"/>
      <c r="G4" s="185"/>
      <c r="H4" t="s">
        <v>3</v>
      </c>
    </row>
    <row r="5" spans="5:7" ht="12.75">
      <c r="E5" s="3"/>
      <c r="F5" s="3"/>
      <c r="G5" s="3"/>
    </row>
    <row r="6" spans="5:7" ht="12.75">
      <c r="E6" s="3"/>
      <c r="F6" s="3"/>
      <c r="G6" s="3"/>
    </row>
    <row r="7" spans="1:20" ht="12.75">
      <c r="A7" s="170" t="s">
        <v>4</v>
      </c>
      <c r="B7" s="170"/>
      <c r="C7" s="170" t="s">
        <v>9</v>
      </c>
      <c r="D7" s="180" t="s">
        <v>11</v>
      </c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2"/>
    </row>
    <row r="8" spans="1:20" ht="12.75">
      <c r="A8" s="170"/>
      <c r="B8" s="170"/>
      <c r="C8" s="170"/>
      <c r="D8" s="4">
        <v>1000</v>
      </c>
      <c r="E8" s="4">
        <v>1100</v>
      </c>
      <c r="F8" s="4">
        <v>1110</v>
      </c>
      <c r="G8" s="4">
        <v>1120</v>
      </c>
      <c r="H8" s="4">
        <v>1130</v>
      </c>
      <c r="I8" s="4">
        <v>1131</v>
      </c>
      <c r="J8" s="4">
        <v>1135</v>
      </c>
      <c r="K8" s="4">
        <v>1137</v>
      </c>
      <c r="L8" s="4">
        <v>1138</v>
      </c>
      <c r="M8" s="4">
        <v>1139</v>
      </c>
      <c r="N8" s="4">
        <v>1140</v>
      </c>
      <c r="O8" s="4">
        <v>1160</v>
      </c>
      <c r="P8" s="4">
        <v>1161</v>
      </c>
      <c r="Q8" s="4">
        <v>1162</v>
      </c>
      <c r="R8" s="4">
        <v>1163</v>
      </c>
      <c r="S8" s="4"/>
      <c r="T8" s="4"/>
    </row>
    <row r="9" spans="1:20" ht="12.75">
      <c r="A9" s="186" t="s">
        <v>5</v>
      </c>
      <c r="B9" s="18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83" t="s">
        <v>6</v>
      </c>
      <c r="B10" s="183"/>
      <c r="C10" s="170" t="s">
        <v>10</v>
      </c>
      <c r="D10" s="178" t="s">
        <v>10</v>
      </c>
      <c r="E10" s="178" t="s">
        <v>10</v>
      </c>
      <c r="F10" s="178" t="s">
        <v>10</v>
      </c>
      <c r="G10" s="178" t="s">
        <v>10</v>
      </c>
      <c r="H10" s="178" t="s">
        <v>10</v>
      </c>
      <c r="I10" s="178" t="s">
        <v>10</v>
      </c>
      <c r="J10" s="178" t="s">
        <v>10</v>
      </c>
      <c r="K10" s="178" t="s">
        <v>10</v>
      </c>
      <c r="L10" s="178" t="s">
        <v>10</v>
      </c>
      <c r="M10" s="178" t="s">
        <v>10</v>
      </c>
      <c r="N10" s="178" t="s">
        <v>10</v>
      </c>
      <c r="O10" s="178" t="s">
        <v>10</v>
      </c>
      <c r="P10" s="178" t="s">
        <v>10</v>
      </c>
      <c r="Q10" s="178" t="s">
        <v>10</v>
      </c>
      <c r="R10" s="178" t="s">
        <v>10</v>
      </c>
      <c r="S10" s="178" t="s">
        <v>10</v>
      </c>
      <c r="T10" s="178" t="s">
        <v>10</v>
      </c>
    </row>
    <row r="11" spans="1:20" ht="12.75">
      <c r="A11" s="1" t="s">
        <v>7</v>
      </c>
      <c r="B11" s="1" t="s">
        <v>8</v>
      </c>
      <c r="C11" s="170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</row>
    <row r="12" spans="1:20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</sheetData>
  <sheetProtection/>
  <mergeCells count="25">
    <mergeCell ref="H10:H11"/>
    <mergeCell ref="I10:I11"/>
    <mergeCell ref="E4:G4"/>
    <mergeCell ref="A7:B8"/>
    <mergeCell ref="A9:B9"/>
    <mergeCell ref="L10:L11"/>
    <mergeCell ref="M10:M11"/>
    <mergeCell ref="A10:B10"/>
    <mergeCell ref="C7:C8"/>
    <mergeCell ref="C10:C11"/>
    <mergeCell ref="B1:K1"/>
    <mergeCell ref="D10:D11"/>
    <mergeCell ref="E10:E11"/>
    <mergeCell ref="F10:F11"/>
    <mergeCell ref="G10:G11"/>
    <mergeCell ref="R10:R11"/>
    <mergeCell ref="S10:S11"/>
    <mergeCell ref="T10:T11"/>
    <mergeCell ref="D7:T7"/>
    <mergeCell ref="N10:N11"/>
    <mergeCell ref="O10:O11"/>
    <mergeCell ref="P10:P11"/>
    <mergeCell ref="Q10:Q11"/>
    <mergeCell ref="J10:J11"/>
    <mergeCell ref="K10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Ольга Михайлівна</cp:lastModifiedBy>
  <cp:lastPrinted>2016-04-27T13:09:15Z</cp:lastPrinted>
  <dcterms:created xsi:type="dcterms:W3CDTF">2002-12-23T14:05:41Z</dcterms:created>
  <dcterms:modified xsi:type="dcterms:W3CDTF">2016-04-28T12:46:44Z</dcterms:modified>
  <cp:category/>
  <cp:version/>
  <cp:contentType/>
  <cp:contentStatus/>
</cp:coreProperties>
</file>