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<sst xmlns="http://schemas.openxmlformats.org/spreadsheetml/2006/main" count="77" uniqueCount="58">
  <si>
    <t xml:space="preserve">   </t>
  </si>
  <si>
    <t>ЗА 2004 РІК</t>
  </si>
  <si>
    <t xml:space="preserve">КОД ФУНКЦІОНАЛЬНОЇ КЛАСИФІКАЦІЇ </t>
  </si>
  <si>
    <t>_________________</t>
  </si>
  <si>
    <t>Показники</t>
  </si>
  <si>
    <t>Затверджено кошторисом на рік</t>
  </si>
  <si>
    <t>Зміни внесені до кошторису</t>
  </si>
  <si>
    <t xml:space="preserve">Дата </t>
  </si>
  <si>
    <t>Підстава</t>
  </si>
  <si>
    <t>Разом</t>
  </si>
  <si>
    <t>х</t>
  </si>
  <si>
    <t>у тому числі за кодами економічної класифікації видатків</t>
  </si>
  <si>
    <t>в рік</t>
  </si>
  <si>
    <t>-архівний відділ</t>
  </si>
  <si>
    <t>РАЗОМ НА ОПЛАТУ ПРАЦІ</t>
  </si>
  <si>
    <t>грн.</t>
  </si>
  <si>
    <t>КЕКВ     2240</t>
  </si>
  <si>
    <t>оплата послуг</t>
  </si>
  <si>
    <t>(ініціали і прізвище)</t>
  </si>
  <si>
    <t>КЕКВ 2240(розшифрувати)</t>
  </si>
  <si>
    <t>КЕКВ 2210 (розшифрувати)</t>
  </si>
  <si>
    <t>конверти з маркою</t>
  </si>
  <si>
    <t>оплата по програмному забезпеченню</t>
  </si>
  <si>
    <t>заправка картриджів,пот.ремонт принтера</t>
  </si>
  <si>
    <t xml:space="preserve">папір ксероксний,рулонний </t>
  </si>
  <si>
    <t>канцтовари</t>
  </si>
  <si>
    <t>тонер до  картриджа</t>
  </si>
  <si>
    <t>журнали для ведення кореспонденції</t>
  </si>
  <si>
    <t>РАЗОМ</t>
  </si>
  <si>
    <t>РАЗОМ  2110</t>
  </si>
  <si>
    <t>Нарахування на оплату праці        22%</t>
  </si>
  <si>
    <t>допомога середньомісячна</t>
  </si>
  <si>
    <t xml:space="preserve">енергоносії </t>
  </si>
  <si>
    <t>послуги</t>
  </si>
  <si>
    <t>каппітальне придбання</t>
  </si>
  <si>
    <t>Стимулююча виплата (премія 10%)</t>
  </si>
  <si>
    <t>інші видатки</t>
  </si>
  <si>
    <r>
      <t xml:space="preserve">  енергоносії </t>
    </r>
    <r>
      <rPr>
        <sz val="10"/>
        <rFont val="Arial Cyr"/>
        <family val="0"/>
      </rPr>
      <t xml:space="preserve">(водопостачання ) - </t>
    </r>
    <r>
      <rPr>
        <b/>
        <sz val="10"/>
        <rFont val="Arial Cyr"/>
        <family val="2"/>
      </rPr>
      <t>4,0 тис. грн.</t>
    </r>
  </si>
  <si>
    <r>
      <t xml:space="preserve"> акумуляторні батареї до ББЖ-2,0 тис.грн.,сканери-2,8 тис.грн.,швидкозшивачі-0,9 тис.грн.) -</t>
    </r>
    <r>
      <rPr>
        <b/>
        <sz val="10"/>
        <rFont val="Arial Cyr"/>
        <family val="2"/>
      </rPr>
      <t>60 тис.грн.</t>
    </r>
  </si>
  <si>
    <r>
      <t xml:space="preserve"> програми-0,7 тис.грн.)-</t>
    </r>
    <r>
      <rPr>
        <b/>
        <sz val="10"/>
        <rFont val="Arial Cyr"/>
        <family val="2"/>
      </rPr>
      <t xml:space="preserve"> 50,1 тис.грн</t>
    </r>
    <r>
      <rPr>
        <sz val="10"/>
        <rFont val="Arial Cyr"/>
        <family val="0"/>
      </rPr>
      <t>.</t>
    </r>
  </si>
  <si>
    <t>штатна чисельність</t>
  </si>
  <si>
    <t>Разом по Програмі підтримки органів виконавчої влади на 2016 рік - 997,7 тис.грн.</t>
  </si>
  <si>
    <r>
      <t xml:space="preserve"> придбання товарів</t>
    </r>
    <r>
      <rPr>
        <sz val="10"/>
        <rFont val="Arial Cyr"/>
        <family val="0"/>
      </rPr>
      <t xml:space="preserve"> (картриджі- 11,1тис.грн.,папір ксероксний та рулонний-40,5тис.грн.,стрічка до принтера-2,7 тис.грн.,</t>
    </r>
  </si>
  <si>
    <r>
      <t>оплата послуг</t>
    </r>
    <r>
      <rPr>
        <sz val="10"/>
        <rFont val="Arial Cyr"/>
        <family val="0"/>
      </rPr>
      <t xml:space="preserve"> (заправка картриджів-28,2 тис.грн,ремонт принтерів та картриджів-21,2 тис.грн.,обслуговування</t>
    </r>
  </si>
  <si>
    <t xml:space="preserve"> придбання комп"ютера,принтера, системного блоку-29 тис.грн.</t>
  </si>
  <si>
    <t xml:space="preserve">Надбавка за високі досягнення в роботі або за виконання особливо важливої роботи              та премія </t>
  </si>
  <si>
    <t>до розпорядження голови</t>
  </si>
  <si>
    <t xml:space="preserve">райдержадміністрації від </t>
  </si>
  <si>
    <t xml:space="preserve"> </t>
  </si>
  <si>
    <t>КЕКВ</t>
  </si>
  <si>
    <t>Апарат райдержадміністрації</t>
  </si>
  <si>
    <t xml:space="preserve">Перший заступник голови райдержадміністрації </t>
  </si>
  <si>
    <t>А.Вашківський</t>
  </si>
  <si>
    <t xml:space="preserve">                                          Додаток</t>
  </si>
  <si>
    <t xml:space="preserve">Перерозподіл асигнувань по апарату </t>
  </si>
  <si>
    <t xml:space="preserve"> районної державної адміністрації на 2016 рік</t>
  </si>
  <si>
    <t xml:space="preserve">              "14" грудня  2016 року</t>
  </si>
  <si>
    <t xml:space="preserve">              №618/02-08/16 _______________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</si>
</sst>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0.000"/>
    <numFmt numFmtId="174" formatCode="0.0000"/>
    <numFmt numFmtId="175" formatCode="_-* #,##0.0\ _г_р_н_._-;\-* #,##0.0\ _г_р_н_._-;_-* &quot;-&quot;??\ _г_р_н_._-;_-@_-"/>
    <numFmt numFmtId="176" formatCode="_-* #,##0\ _г_р_н_._-;\-* #,##0\ _г_р_н_._-;_-* &quot;-&quot;??\ _г_р_н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\-#,##0\ "/>
  </numFmts>
  <fonts count="46"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2"/>
      <color indexed="16"/>
      <name val="Arial Cyr"/>
      <family val="2"/>
    </font>
    <font>
      <sz val="11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0" borderId="10" xfId="0" applyFont="1" applyBorder="1" applyAlignment="1">
      <alignment wrapText="1"/>
    </xf>
    <xf numFmtId="1" fontId="5" fillId="0" borderId="21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16" xfId="0" applyBorder="1" applyAlignment="1">
      <alignment horizontal="right"/>
    </xf>
    <xf numFmtId="0" fontId="8" fillId="0" borderId="10" xfId="0" applyFont="1" applyBorder="1" applyAlignment="1">
      <alignment/>
    </xf>
    <xf numFmtId="0" fontId="8" fillId="32" borderId="10" xfId="0" applyFont="1" applyFill="1" applyBorder="1" applyAlignment="1">
      <alignment/>
    </xf>
    <xf numFmtId="0" fontId="8" fillId="0" borderId="16" xfId="0" applyFon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6" fillId="0" borderId="23" xfId="0" applyNumberFormat="1" applyFont="1" applyBorder="1" applyAlignment="1">
      <alignment/>
    </xf>
    <xf numFmtId="1" fontId="5" fillId="0" borderId="2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9" xfId="0" applyNumberFormat="1" applyFont="1" applyBorder="1" applyAlignment="1">
      <alignment/>
    </xf>
    <xf numFmtId="1" fontId="5" fillId="0" borderId="30" xfId="0" applyNumberFormat="1" applyFont="1" applyBorder="1" applyAlignment="1">
      <alignment/>
    </xf>
    <xf numFmtId="1" fontId="5" fillId="0" borderId="31" xfId="0" applyNumberFormat="1" applyFont="1" applyBorder="1" applyAlignment="1">
      <alignment/>
    </xf>
    <xf numFmtId="1" fontId="0" fillId="0" borderId="30" xfId="0" applyNumberFormat="1" applyFont="1" applyBorder="1" applyAlignment="1">
      <alignment/>
    </xf>
    <xf numFmtId="0" fontId="6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1" fontId="6" fillId="0" borderId="34" xfId="0" applyNumberFormat="1" applyFont="1" applyBorder="1" applyAlignment="1">
      <alignment/>
    </xf>
    <xf numFmtId="0" fontId="5" fillId="0" borderId="34" xfId="0" applyFont="1" applyBorder="1" applyAlignment="1">
      <alignment/>
    </xf>
    <xf numFmtId="1" fontId="5" fillId="0" borderId="34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23" xfId="0" applyFont="1" applyBorder="1" applyAlignment="1">
      <alignment/>
    </xf>
    <xf numFmtId="1" fontId="7" fillId="0" borderId="23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23" xfId="0" applyBorder="1" applyAlignment="1">
      <alignment/>
    </xf>
    <xf numFmtId="1" fontId="11" fillId="0" borderId="10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0" fillId="0" borderId="36" xfId="0" applyBorder="1" applyAlignment="1">
      <alignment/>
    </xf>
    <xf numFmtId="1" fontId="6" fillId="0" borderId="22" xfId="0" applyNumberFormat="1" applyFont="1" applyBorder="1" applyAlignment="1">
      <alignment/>
    </xf>
    <xf numFmtId="1" fontId="6" fillId="0" borderId="23" xfId="0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0" fillId="0" borderId="37" xfId="0" applyBorder="1" applyAlignment="1">
      <alignment/>
    </xf>
    <xf numFmtId="0" fontId="5" fillId="0" borderId="12" xfId="0" applyFont="1" applyBorder="1" applyAlignment="1">
      <alignment horizontal="left" wrapText="1"/>
    </xf>
    <xf numFmtId="0" fontId="5" fillId="0" borderId="14" xfId="0" applyFont="1" applyBorder="1" applyAlignment="1">
      <alignment horizontal="left"/>
    </xf>
    <xf numFmtId="0" fontId="6" fillId="0" borderId="38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2" xfId="0" applyFont="1" applyBorder="1" applyAlignment="1">
      <alignment wrapText="1"/>
    </xf>
    <xf numFmtId="49" fontId="5" fillId="0" borderId="15" xfId="0" applyNumberFormat="1" applyFont="1" applyBorder="1" applyAlignment="1">
      <alignment horizontal="left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6" fontId="5" fillId="0" borderId="10" xfId="58" applyNumberFormat="1" applyFont="1" applyBorder="1" applyAlignment="1">
      <alignment horizontal="center"/>
    </xf>
    <xf numFmtId="176" fontId="6" fillId="0" borderId="10" xfId="58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81" fontId="5" fillId="0" borderId="10" xfId="58" applyNumberFormat="1" applyFont="1" applyBorder="1" applyAlignment="1">
      <alignment horizontal="center"/>
    </xf>
    <xf numFmtId="181" fontId="6" fillId="0" borderId="10" xfId="58" applyNumberFormat="1" applyFont="1" applyBorder="1" applyAlignment="1">
      <alignment horizontal="center"/>
    </xf>
    <xf numFmtId="2" fontId="6" fillId="0" borderId="10" xfId="58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34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5" fillId="0" borderId="10" xfId="58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5" fillId="0" borderId="1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17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49" fontId="5" fillId="0" borderId="19" xfId="0" applyNumberFormat="1" applyFont="1" applyBorder="1" applyAlignment="1">
      <alignment horizontal="left"/>
    </xf>
    <xf numFmtId="49" fontId="5" fillId="0" borderId="28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0" fontId="11" fillId="0" borderId="41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6" fillId="0" borderId="3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4" fillId="0" borderId="44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42" xfId="0" applyFont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6" fillId="0" borderId="38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6"/>
  <sheetViews>
    <sheetView tabSelected="1" zoomScalePageLayoutView="0" workbookViewId="0" topLeftCell="A108">
      <selection activeCell="N5" sqref="N5:AA5"/>
    </sheetView>
  </sheetViews>
  <sheetFormatPr defaultColWidth="9.00390625" defaultRowHeight="12.75"/>
  <cols>
    <col min="1" max="1" width="5.75390625" style="0" customWidth="1"/>
    <col min="3" max="3" width="18.75390625" style="0" customWidth="1"/>
    <col min="4" max="4" width="14.125" style="0" customWidth="1"/>
    <col min="5" max="5" width="0.6171875" style="0" customWidth="1"/>
    <col min="6" max="6" width="7.875" style="0" hidden="1" customWidth="1"/>
    <col min="7" max="7" width="12.625" style="0" hidden="1" customWidth="1"/>
    <col min="8" max="8" width="5.75390625" style="0" hidden="1" customWidth="1"/>
    <col min="9" max="9" width="9.25390625" style="0" hidden="1" customWidth="1"/>
    <col min="10" max="10" width="10.75390625" style="0" hidden="1" customWidth="1"/>
    <col min="11" max="11" width="11.125" style="0" hidden="1" customWidth="1"/>
    <col min="12" max="13" width="18.25390625" style="0" customWidth="1"/>
    <col min="14" max="14" width="16.125" style="0" customWidth="1"/>
    <col min="15" max="15" width="13.75390625" style="0" hidden="1" customWidth="1"/>
    <col min="16" max="16" width="0.12890625" style="0" hidden="1" customWidth="1"/>
    <col min="17" max="17" width="11.875" style="0" hidden="1" customWidth="1"/>
    <col min="18" max="18" width="13.375" style="0" hidden="1" customWidth="1"/>
    <col min="19" max="19" width="6.875" style="0" hidden="1" customWidth="1"/>
    <col min="20" max="20" width="7.00390625" style="0" hidden="1" customWidth="1"/>
    <col min="21" max="21" width="5.875" style="0" hidden="1" customWidth="1"/>
    <col min="22" max="22" width="9.25390625" style="0" hidden="1" customWidth="1"/>
    <col min="23" max="23" width="7.125" style="0" hidden="1" customWidth="1"/>
    <col min="24" max="24" width="8.125" style="0" hidden="1" customWidth="1"/>
    <col min="25" max="25" width="8.00390625" style="0" hidden="1" customWidth="1"/>
    <col min="26" max="26" width="0.12890625" style="0" hidden="1" customWidth="1"/>
    <col min="27" max="27" width="24.625" style="0" customWidth="1"/>
    <col min="28" max="28" width="11.75390625" style="0" hidden="1" customWidth="1"/>
    <col min="29" max="29" width="9.375" style="0" hidden="1" customWidth="1"/>
    <col min="30" max="30" width="1.12109375" style="0" hidden="1" customWidth="1"/>
    <col min="31" max="31" width="9.25390625" style="0" hidden="1" customWidth="1"/>
    <col min="32" max="32" width="8.875" style="0" hidden="1" customWidth="1"/>
    <col min="33" max="33" width="1.625" style="0" hidden="1" customWidth="1"/>
  </cols>
  <sheetData>
    <row r="1" spans="12:28" ht="30" customHeight="1">
      <c r="L1" s="122" t="s">
        <v>53</v>
      </c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</row>
    <row r="2" spans="12:28" ht="15.75" customHeight="1">
      <c r="L2" s="86"/>
      <c r="M2" s="86"/>
      <c r="N2" s="122" t="s">
        <v>46</v>
      </c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86"/>
    </row>
    <row r="3" spans="2:28" ht="17.25" customHeight="1">
      <c r="B3" t="s">
        <v>0</v>
      </c>
      <c r="L3" s="86"/>
      <c r="M3" s="86"/>
      <c r="N3" s="122" t="s">
        <v>47</v>
      </c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86"/>
    </row>
    <row r="4" spans="12:28" ht="17.25" customHeight="1">
      <c r="L4" s="86"/>
      <c r="M4" s="86"/>
      <c r="N4" s="125" t="s">
        <v>56</v>
      </c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86"/>
    </row>
    <row r="5" spans="12:28" ht="19.5" customHeight="1">
      <c r="L5" s="86"/>
      <c r="M5" s="86"/>
      <c r="N5" s="125" t="s">
        <v>57</v>
      </c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86"/>
    </row>
    <row r="6" spans="2:31" ht="27.75" customHeight="1">
      <c r="B6" s="123" t="s">
        <v>54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90"/>
      <c r="AD6" s="90"/>
      <c r="AE6" s="90"/>
    </row>
    <row r="7" spans="2:31" ht="18.75" customHeight="1">
      <c r="B7" s="124" t="s">
        <v>55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</row>
    <row r="8" spans="2:31" ht="25.5" customHeight="1"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5"/>
      <c r="AC8" s="85"/>
      <c r="AD8" s="85"/>
      <c r="AE8" s="85"/>
    </row>
    <row r="9" spans="1:28" ht="18" customHeight="1">
      <c r="A9" s="120" t="s">
        <v>15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1"/>
    </row>
    <row r="10" spans="2:32" ht="23.25" customHeight="1">
      <c r="B10" s="116"/>
      <c r="C10" s="116"/>
      <c r="D10" s="116"/>
      <c r="E10" s="116"/>
      <c r="F10" s="88"/>
      <c r="G10" s="117" t="s">
        <v>31</v>
      </c>
      <c r="H10" s="117" t="s">
        <v>45</v>
      </c>
      <c r="I10" s="117"/>
      <c r="J10" s="119"/>
      <c r="K10" s="117" t="s">
        <v>35</v>
      </c>
      <c r="L10" s="131" t="s">
        <v>49</v>
      </c>
      <c r="M10" s="131"/>
      <c r="N10" s="131"/>
      <c r="O10" s="131"/>
      <c r="P10" s="131"/>
      <c r="Q10" s="95" t="s">
        <v>29</v>
      </c>
      <c r="R10" s="95" t="s">
        <v>30</v>
      </c>
      <c r="S10" s="139" t="s">
        <v>20</v>
      </c>
      <c r="T10" s="139"/>
      <c r="U10" s="139"/>
      <c r="V10" s="139"/>
      <c r="W10" s="139"/>
      <c r="X10" s="70" t="s">
        <v>16</v>
      </c>
      <c r="Y10" s="119" t="s">
        <v>19</v>
      </c>
      <c r="Z10" s="119"/>
      <c r="AA10" s="91" t="s">
        <v>9</v>
      </c>
      <c r="AB10" s="92"/>
      <c r="AC10" s="24"/>
      <c r="AD10" s="24"/>
      <c r="AE10" s="96" t="s">
        <v>36</v>
      </c>
      <c r="AF10" s="98" t="s">
        <v>28</v>
      </c>
    </row>
    <row r="11" spans="2:31" ht="62.25" customHeight="1" thickBot="1">
      <c r="B11" s="116"/>
      <c r="C11" s="116"/>
      <c r="D11" s="116"/>
      <c r="E11" s="116"/>
      <c r="F11" s="91" t="s">
        <v>40</v>
      </c>
      <c r="G11" s="117"/>
      <c r="H11" s="117"/>
      <c r="I11" s="117"/>
      <c r="J11" s="119"/>
      <c r="K11" s="117"/>
      <c r="L11" s="88">
        <v>2210</v>
      </c>
      <c r="M11" s="88">
        <v>2240</v>
      </c>
      <c r="N11" s="88">
        <v>3132</v>
      </c>
      <c r="O11" s="92"/>
      <c r="P11" s="95"/>
      <c r="Q11" s="95"/>
      <c r="R11" s="93" t="s">
        <v>21</v>
      </c>
      <c r="S11" s="93" t="s">
        <v>24</v>
      </c>
      <c r="T11" s="93" t="s">
        <v>26</v>
      </c>
      <c r="U11" s="93" t="s">
        <v>27</v>
      </c>
      <c r="V11" s="93" t="s">
        <v>25</v>
      </c>
      <c r="W11" s="93" t="s">
        <v>17</v>
      </c>
      <c r="X11" s="93" t="s">
        <v>22</v>
      </c>
      <c r="Y11" s="93" t="s">
        <v>23</v>
      </c>
      <c r="Z11" s="91"/>
      <c r="AA11" s="92"/>
      <c r="AB11" s="75"/>
      <c r="AC11" s="75"/>
      <c r="AD11" s="97"/>
      <c r="AE11" s="99"/>
    </row>
    <row r="12" spans="2:31" ht="0.75" customHeight="1" hidden="1">
      <c r="B12" s="1"/>
      <c r="C12" s="1"/>
      <c r="D12" s="1"/>
      <c r="E12" s="1"/>
      <c r="F12" s="1"/>
      <c r="G12" s="1"/>
      <c r="H12" s="1"/>
      <c r="I12" s="1"/>
      <c r="J12" s="1"/>
      <c r="K12" s="1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D12" s="74"/>
      <c r="AE12" s="1"/>
    </row>
    <row r="13" spans="2:31" s="25" customFormat="1" ht="12.75" customHeight="1" hidden="1">
      <c r="B13" s="118"/>
      <c r="C13" s="118"/>
      <c r="D13" s="118"/>
      <c r="E13" s="114"/>
      <c r="F13" s="63"/>
      <c r="G13" s="114"/>
      <c r="H13" s="63"/>
      <c r="I13" s="63"/>
      <c r="J13" s="63"/>
      <c r="K13" s="129"/>
      <c r="L13" s="114"/>
      <c r="M13" s="63"/>
      <c r="N13" s="63"/>
      <c r="O13" s="166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129"/>
      <c r="AA13" s="129"/>
      <c r="AD13" s="1"/>
      <c r="AE13" s="1"/>
    </row>
    <row r="14" spans="2:31" ht="15" customHeight="1" hidden="1">
      <c r="B14" s="118"/>
      <c r="C14" s="118"/>
      <c r="D14" s="118"/>
      <c r="E14" s="114"/>
      <c r="F14" s="63"/>
      <c r="G14" s="114"/>
      <c r="H14" s="63"/>
      <c r="I14" s="63"/>
      <c r="J14" s="63"/>
      <c r="K14" s="129"/>
      <c r="L14" s="114"/>
      <c r="M14" s="63"/>
      <c r="N14" s="63"/>
      <c r="O14" s="167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114"/>
      <c r="AA14" s="114" t="s">
        <v>12</v>
      </c>
      <c r="AD14" s="1"/>
      <c r="AE14" s="1"/>
    </row>
    <row r="15" spans="2:31" ht="1.5" customHeight="1" hidden="1">
      <c r="B15" s="118"/>
      <c r="C15" s="118"/>
      <c r="D15" s="118"/>
      <c r="E15" s="114"/>
      <c r="F15" s="63"/>
      <c r="G15" s="114"/>
      <c r="H15" s="63"/>
      <c r="I15" s="63"/>
      <c r="J15" s="63"/>
      <c r="K15" s="129"/>
      <c r="L15" s="114"/>
      <c r="M15" s="63"/>
      <c r="N15" s="63"/>
      <c r="O15" s="168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114"/>
      <c r="AA15" s="114"/>
      <c r="AD15" s="1"/>
      <c r="AE15" s="1"/>
    </row>
    <row r="16" spans="2:31" ht="20.25" customHeight="1">
      <c r="B16" s="115">
        <v>1</v>
      </c>
      <c r="C16" s="115"/>
      <c r="D16" s="115"/>
      <c r="E16" s="115"/>
      <c r="F16" s="89"/>
      <c r="G16" s="1">
        <v>2</v>
      </c>
      <c r="H16" s="115">
        <v>3</v>
      </c>
      <c r="I16" s="115"/>
      <c r="J16" s="1">
        <v>5</v>
      </c>
      <c r="K16" s="1">
        <v>6</v>
      </c>
      <c r="L16" s="89">
        <v>2</v>
      </c>
      <c r="M16" s="89">
        <v>3</v>
      </c>
      <c r="N16" s="89">
        <v>3</v>
      </c>
      <c r="O16" s="89">
        <v>5</v>
      </c>
      <c r="P16" s="89">
        <v>4</v>
      </c>
      <c r="Q16" s="89">
        <v>5</v>
      </c>
      <c r="R16" s="89">
        <v>9</v>
      </c>
      <c r="S16" s="89">
        <v>10</v>
      </c>
      <c r="T16" s="89">
        <v>11</v>
      </c>
      <c r="U16" s="89">
        <v>12</v>
      </c>
      <c r="V16" s="89">
        <v>13</v>
      </c>
      <c r="W16" s="89">
        <v>14</v>
      </c>
      <c r="X16" s="89">
        <v>15</v>
      </c>
      <c r="Y16" s="89">
        <v>16</v>
      </c>
      <c r="Z16" s="89">
        <v>5</v>
      </c>
      <c r="AA16" s="89">
        <v>9</v>
      </c>
      <c r="AD16" s="1">
        <v>7</v>
      </c>
      <c r="AE16" s="1">
        <v>8</v>
      </c>
    </row>
    <row r="17" spans="2:31" ht="37.5" customHeight="1">
      <c r="B17" s="130" t="s">
        <v>50</v>
      </c>
      <c r="C17" s="130"/>
      <c r="D17" s="130"/>
      <c r="E17" s="130"/>
      <c r="F17" s="94"/>
      <c r="G17" s="17"/>
      <c r="H17" s="131"/>
      <c r="I17" s="131"/>
      <c r="J17" s="17"/>
      <c r="K17" s="17"/>
      <c r="L17" s="100">
        <v>2340</v>
      </c>
      <c r="M17" s="113">
        <v>-58270</v>
      </c>
      <c r="N17" s="100">
        <v>55930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1"/>
      <c r="AA17" s="103">
        <v>0</v>
      </c>
      <c r="AC17">
        <v>30401.25</v>
      </c>
      <c r="AD17" s="17">
        <v>35500</v>
      </c>
      <c r="AE17" s="39">
        <f>Z17+AD17</f>
        <v>35500</v>
      </c>
    </row>
    <row r="18" spans="2:31" ht="30.75" customHeight="1">
      <c r="B18" s="145" t="s">
        <v>28</v>
      </c>
      <c r="C18" s="145"/>
      <c r="D18" s="145"/>
      <c r="E18" s="145"/>
      <c r="F18" s="145"/>
      <c r="G18" s="145"/>
      <c r="H18" s="132" t="e">
        <f>H17+#REF!+#REF!+#REF!+#REF!+#REF!+#REF!+#REF!</f>
        <v>#REF!</v>
      </c>
      <c r="I18" s="132"/>
      <c r="J18" s="55"/>
      <c r="K18" s="55" t="e">
        <f>K17+#REF!+#REF!+#REF!+#REF!+#REF!+#REF!</f>
        <v>#REF!</v>
      </c>
      <c r="L18" s="101">
        <v>2340</v>
      </c>
      <c r="M18" s="105">
        <v>-58270</v>
      </c>
      <c r="N18" s="101">
        <v>55930</v>
      </c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4">
        <v>0</v>
      </c>
      <c r="AB18">
        <v>2538.75</v>
      </c>
      <c r="AC18" s="35">
        <f>AA18+AB18</f>
        <v>2538.75</v>
      </c>
      <c r="AD18" s="17" t="e">
        <f>AD17+#REF!+#REF!+#REF!+#REF!</f>
        <v>#REF!</v>
      </c>
      <c r="AE18" s="39" t="e">
        <f>Z18+AD18</f>
        <v>#REF!</v>
      </c>
    </row>
    <row r="19" spans="2:30" ht="33" customHeight="1" hidden="1">
      <c r="B19" s="126"/>
      <c r="C19" s="127"/>
      <c r="D19" s="127"/>
      <c r="E19" s="128"/>
      <c r="F19" s="83"/>
      <c r="G19" s="17"/>
      <c r="H19" s="17"/>
      <c r="I19" s="17"/>
      <c r="J19" s="17"/>
      <c r="K19" s="17"/>
      <c r="L19" s="39"/>
      <c r="M19" s="106"/>
      <c r="N19" s="39"/>
      <c r="O19" s="38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0">
        <f aca="true" t="shared" si="0" ref="AA19:AA24">G19+K19</f>
        <v>0</v>
      </c>
      <c r="AB19" s="16">
        <f>AA19*12</f>
        <v>0</v>
      </c>
      <c r="AC19">
        <v>2520</v>
      </c>
      <c r="AD19">
        <f>AB19+AC19</f>
        <v>2520</v>
      </c>
    </row>
    <row r="20" spans="2:30" ht="3" customHeight="1" hidden="1">
      <c r="B20" s="52"/>
      <c r="C20" s="53"/>
      <c r="D20" s="54"/>
      <c r="E20" s="17"/>
      <c r="F20" s="17"/>
      <c r="G20" s="17"/>
      <c r="H20" s="17"/>
      <c r="I20" s="17"/>
      <c r="J20" s="17"/>
      <c r="K20" s="17"/>
      <c r="L20" s="39"/>
      <c r="M20" s="106"/>
      <c r="N20" s="39"/>
      <c r="O20" s="38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0">
        <f t="shared" si="0"/>
        <v>0</v>
      </c>
      <c r="AB20" s="16">
        <f>AA20*12</f>
        <v>0</v>
      </c>
      <c r="AC20">
        <v>2309.78</v>
      </c>
      <c r="AD20">
        <f>AB20+AC20</f>
        <v>2309.78</v>
      </c>
    </row>
    <row r="21" spans="2:28" ht="27.75" customHeight="1" hidden="1">
      <c r="B21" s="147"/>
      <c r="C21" s="148"/>
      <c r="D21" s="148"/>
      <c r="E21" s="149"/>
      <c r="F21" s="76"/>
      <c r="G21" s="17"/>
      <c r="H21" s="17"/>
      <c r="I21" s="17"/>
      <c r="J21" s="17"/>
      <c r="K21" s="17"/>
      <c r="L21" s="39"/>
      <c r="M21" s="106"/>
      <c r="N21" s="39"/>
      <c r="O21" s="38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0">
        <f t="shared" si="0"/>
        <v>0</v>
      </c>
      <c r="AB21" s="16">
        <f>AA21*2</f>
        <v>0</v>
      </c>
    </row>
    <row r="22" spans="2:28" ht="20.25" customHeight="1" hidden="1">
      <c r="B22" s="133"/>
      <c r="C22" s="134"/>
      <c r="D22" s="134"/>
      <c r="E22" s="135"/>
      <c r="F22" s="79"/>
      <c r="G22" s="17"/>
      <c r="H22" s="17"/>
      <c r="I22" s="17"/>
      <c r="J22" s="17"/>
      <c r="K22" s="17"/>
      <c r="L22" s="39"/>
      <c r="M22" s="106"/>
      <c r="N22" s="39"/>
      <c r="O22" s="38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0">
        <f t="shared" si="0"/>
        <v>0</v>
      </c>
      <c r="AB22" s="16">
        <f>AA22*4</f>
        <v>0</v>
      </c>
    </row>
    <row r="23" spans="2:28" ht="32.25" customHeight="1" hidden="1">
      <c r="B23" s="147"/>
      <c r="C23" s="148"/>
      <c r="D23" s="148"/>
      <c r="E23" s="149"/>
      <c r="F23" s="76"/>
      <c r="G23" s="17"/>
      <c r="H23" s="17"/>
      <c r="I23" s="17"/>
      <c r="J23" s="17"/>
      <c r="K23" s="17"/>
      <c r="L23" s="39"/>
      <c r="M23" s="106"/>
      <c r="N23" s="39"/>
      <c r="O23" s="38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0">
        <f t="shared" si="0"/>
        <v>0</v>
      </c>
      <c r="AB23" s="16"/>
    </row>
    <row r="24" spans="2:30" ht="16.5" customHeight="1" hidden="1">
      <c r="B24" s="150" t="s">
        <v>13</v>
      </c>
      <c r="C24" s="151"/>
      <c r="D24" s="151"/>
      <c r="E24" s="152"/>
      <c r="F24" s="84"/>
      <c r="G24" s="17">
        <v>8800</v>
      </c>
      <c r="H24" s="17"/>
      <c r="I24" s="17"/>
      <c r="J24" s="17"/>
      <c r="K24" s="17">
        <v>3200</v>
      </c>
      <c r="L24" s="39"/>
      <c r="M24" s="106"/>
      <c r="N24" s="39"/>
      <c r="O24" s="38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0">
        <f t="shared" si="0"/>
        <v>12000</v>
      </c>
      <c r="AB24" s="16">
        <f>AA24*12</f>
        <v>144000</v>
      </c>
      <c r="AC24">
        <v>2640.3</v>
      </c>
      <c r="AD24">
        <f>AB24+AC24</f>
        <v>146640.3</v>
      </c>
    </row>
    <row r="25" spans="2:28" ht="15.75" hidden="1">
      <c r="B25" s="136"/>
      <c r="C25" s="137"/>
      <c r="D25" s="137"/>
      <c r="E25" s="138"/>
      <c r="F25" s="82"/>
      <c r="G25" s="4"/>
      <c r="H25" s="4"/>
      <c r="I25" s="4"/>
      <c r="J25" s="4"/>
      <c r="K25" s="4"/>
      <c r="L25" s="39"/>
      <c r="M25" s="106"/>
      <c r="N25" s="39"/>
      <c r="O25" s="38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66" t="e">
        <f>D25+E25+G25+K25+#REF!+#REF!+P25</f>
        <v>#REF!</v>
      </c>
      <c r="AB25" s="16" t="e">
        <f>AA25*2</f>
        <v>#REF!</v>
      </c>
    </row>
    <row r="26" spans="2:30" ht="15.75" hidden="1">
      <c r="B26" s="14"/>
      <c r="C26" s="26"/>
      <c r="D26" s="29"/>
      <c r="E26" s="1"/>
      <c r="F26" s="1"/>
      <c r="G26" s="4"/>
      <c r="H26" s="4"/>
      <c r="I26" s="4"/>
      <c r="J26" s="4"/>
      <c r="K26" s="4"/>
      <c r="L26" s="39"/>
      <c r="M26" s="106"/>
      <c r="N26" s="39"/>
      <c r="O26" s="38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66" t="e">
        <f>D26+E26+G26+K26+#REF!+#REF!+P26</f>
        <v>#REF!</v>
      </c>
      <c r="AB26" s="16" t="e">
        <f>AA26*12</f>
        <v>#REF!</v>
      </c>
      <c r="AC26">
        <v>2309.78</v>
      </c>
      <c r="AD26" t="e">
        <f>AB26+AC26</f>
        <v>#REF!</v>
      </c>
    </row>
    <row r="27" spans="2:30" ht="15.75" hidden="1">
      <c r="B27" s="11"/>
      <c r="C27" s="23"/>
      <c r="D27" s="29"/>
      <c r="E27" s="1"/>
      <c r="F27" s="1"/>
      <c r="G27" s="4"/>
      <c r="H27" s="4"/>
      <c r="I27" s="4"/>
      <c r="J27" s="4"/>
      <c r="K27" s="4"/>
      <c r="L27" s="39"/>
      <c r="M27" s="106"/>
      <c r="N27" s="39"/>
      <c r="O27" s="38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66" t="e">
        <f>D27+E27+G27+K27+#REF!+#REF!+P27</f>
        <v>#REF!</v>
      </c>
      <c r="AB27" s="16" t="e">
        <f>AA27*12</f>
        <v>#REF!</v>
      </c>
      <c r="AC27">
        <v>2309.78</v>
      </c>
      <c r="AD27" t="e">
        <f>AB27+AC27</f>
        <v>#REF!</v>
      </c>
    </row>
    <row r="28" spans="2:28" ht="15.75" hidden="1">
      <c r="B28" s="11"/>
      <c r="C28" s="23"/>
      <c r="D28" s="29"/>
      <c r="E28" s="1"/>
      <c r="F28" s="1"/>
      <c r="G28" s="4"/>
      <c r="H28" s="4"/>
      <c r="I28" s="4"/>
      <c r="J28" s="4"/>
      <c r="K28" s="4"/>
      <c r="L28" s="39"/>
      <c r="M28" s="106"/>
      <c r="N28" s="39"/>
      <c r="O28" s="38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66" t="e">
        <f>D28+E28+G28+K28+#REF!+#REF!+P28</f>
        <v>#REF!</v>
      </c>
      <c r="AB28" s="16"/>
    </row>
    <row r="29" spans="2:28" ht="15" customHeight="1" hidden="1">
      <c r="B29" s="12"/>
      <c r="C29" s="23"/>
      <c r="D29" s="29"/>
      <c r="E29" s="1"/>
      <c r="F29" s="1"/>
      <c r="G29" s="4"/>
      <c r="H29" s="4"/>
      <c r="I29" s="4"/>
      <c r="J29" s="4"/>
      <c r="K29" s="4"/>
      <c r="L29" s="39"/>
      <c r="M29" s="106"/>
      <c r="N29" s="39"/>
      <c r="O29" s="38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66" t="e">
        <f>D29+E29+G29+K29+#REF!+#REF!+P29</f>
        <v>#REF!</v>
      </c>
      <c r="AB29" s="16"/>
    </row>
    <row r="30" spans="2:28" ht="0" customHeight="1" hidden="1">
      <c r="B30" s="11"/>
      <c r="C30" s="23"/>
      <c r="D30" s="29"/>
      <c r="E30" s="1"/>
      <c r="F30" s="1"/>
      <c r="G30" s="17"/>
      <c r="H30" s="17"/>
      <c r="I30" s="17"/>
      <c r="J30" s="17"/>
      <c r="K30" s="17"/>
      <c r="L30" s="39"/>
      <c r="M30" s="106"/>
      <c r="N30" s="39"/>
      <c r="O30" s="38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0" t="e">
        <f>G30+K30+#REF!+#REF!</f>
        <v>#REF!</v>
      </c>
      <c r="AB30" s="16" t="e">
        <f>AA30*12</f>
        <v>#REF!</v>
      </c>
    </row>
    <row r="31" spans="2:30" ht="18" customHeight="1" hidden="1">
      <c r="B31" s="11"/>
      <c r="C31" s="23"/>
      <c r="D31" s="30"/>
      <c r="E31" s="1"/>
      <c r="F31" s="1"/>
      <c r="G31" s="27"/>
      <c r="H31" s="27"/>
      <c r="I31" s="27"/>
      <c r="J31" s="27"/>
      <c r="K31" s="17"/>
      <c r="L31" s="39"/>
      <c r="M31" s="106"/>
      <c r="N31" s="39"/>
      <c r="O31" s="38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0" t="e">
        <f>G31+K31+#REF!+#REF!</f>
        <v>#REF!</v>
      </c>
      <c r="AB31" s="28" t="e">
        <f>AA31*12</f>
        <v>#REF!</v>
      </c>
      <c r="AC31">
        <v>802.5</v>
      </c>
      <c r="AD31" s="36" t="e">
        <f>AB31+AC31</f>
        <v>#REF!</v>
      </c>
    </row>
    <row r="32" spans="2:28" ht="15" hidden="1">
      <c r="B32" s="11"/>
      <c r="C32" s="23"/>
      <c r="D32" s="29"/>
      <c r="E32" s="1"/>
      <c r="F32" s="1"/>
      <c r="G32" s="17"/>
      <c r="H32" s="17"/>
      <c r="I32" s="17"/>
      <c r="J32" s="17"/>
      <c r="K32" s="17"/>
      <c r="L32" s="39"/>
      <c r="M32" s="106"/>
      <c r="N32" s="39"/>
      <c r="O32" s="38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0">
        <f>SUM(AA18:AA19)</f>
        <v>0</v>
      </c>
      <c r="AB32" s="28">
        <f>AA32*12</f>
        <v>0</v>
      </c>
    </row>
    <row r="33" spans="2:28" ht="0" customHeight="1" hidden="1" thickBot="1">
      <c r="B33" s="5"/>
      <c r="C33" s="24"/>
      <c r="D33" s="31"/>
      <c r="E33" s="10"/>
      <c r="F33" s="10"/>
      <c r="G33" s="18"/>
      <c r="H33" s="18"/>
      <c r="I33" s="18"/>
      <c r="J33" s="18"/>
      <c r="K33" s="18"/>
      <c r="L33" s="41"/>
      <c r="M33" s="107"/>
      <c r="N33" s="41"/>
      <c r="O33" s="41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2"/>
      <c r="AB33" s="21"/>
    </row>
    <row r="34" spans="2:30" ht="18.75" customHeight="1" hidden="1" thickBot="1">
      <c r="B34" s="173" t="s">
        <v>14</v>
      </c>
      <c r="C34" s="174"/>
      <c r="D34" s="174"/>
      <c r="E34" s="175"/>
      <c r="F34" s="78"/>
      <c r="G34" s="56" t="e">
        <f>G17+#REF!+#REF!+#REF!+#REF!+G18</f>
        <v>#REF!</v>
      </c>
      <c r="H34" s="56"/>
      <c r="I34" s="56"/>
      <c r="J34" s="56"/>
      <c r="K34" s="56" t="e">
        <f>K17+#REF!+#REF!+#REF!+#REF!+K18</f>
        <v>#REF!</v>
      </c>
      <c r="L34" s="57" t="e">
        <f>L32+L31+L27+L26+L24+L20+L19+L18+#REF!+#REF!+#REF!+#REF!+L17</f>
        <v>#REF!</v>
      </c>
      <c r="M34" s="108"/>
      <c r="N34" s="57"/>
      <c r="O34" s="57" t="e">
        <f>O32+O31+O27+O26+O24+O20+O19+#REF!+#REF!+#REF!+#REF!+#REF!+#REF!</f>
        <v>#REF!</v>
      </c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67" t="e">
        <f>Z17+#REF!+#REF!+#REF!+#REF!+Z18</f>
        <v>#REF!</v>
      </c>
      <c r="AB34" s="37" t="e">
        <f>AA17+#REF!+#REF!+#REF!+#REF!+AA18+AB19+AB20+AB24+AB26+AB27+AB31</f>
        <v>#REF!</v>
      </c>
      <c r="AC34" s="20"/>
      <c r="AD34" s="37" t="e">
        <f>AD32+AD31+AD27+AD26+AD24+AD20+AD19+AC18+#REF!+#REF!+#REF!+#REF!+AC17</f>
        <v>#REF!</v>
      </c>
    </row>
    <row r="35" spans="2:28" ht="1.5" customHeight="1" hidden="1">
      <c r="B35" s="5"/>
      <c r="C35" s="7"/>
      <c r="D35" s="7"/>
      <c r="E35" s="8"/>
      <c r="F35" s="8"/>
      <c r="G35" s="15"/>
      <c r="H35" s="15"/>
      <c r="I35" s="15"/>
      <c r="J35" s="15"/>
      <c r="K35" s="15"/>
      <c r="L35" s="15"/>
      <c r="M35" s="109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9"/>
    </row>
    <row r="36" spans="2:28" ht="12.75" customHeight="1" hidden="1">
      <c r="B36" s="5"/>
      <c r="C36" s="7"/>
      <c r="D36" s="7"/>
      <c r="E36" s="6"/>
      <c r="F36" s="6"/>
      <c r="G36" s="17"/>
      <c r="H36" s="17"/>
      <c r="I36" s="17"/>
      <c r="J36" s="17"/>
      <c r="K36" s="17"/>
      <c r="L36" s="17"/>
      <c r="M36" s="106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6"/>
    </row>
    <row r="37" spans="2:28" ht="12.75" customHeight="1" hidden="1">
      <c r="B37" s="13"/>
      <c r="C37" s="8"/>
      <c r="D37" s="8"/>
      <c r="E37" s="6"/>
      <c r="F37" s="6"/>
      <c r="G37" s="32"/>
      <c r="H37" s="32"/>
      <c r="I37" s="32"/>
      <c r="J37" s="32"/>
      <c r="K37" s="17"/>
      <c r="L37" s="17"/>
      <c r="M37" s="106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6"/>
    </row>
    <row r="38" spans="2:28" ht="2.25" customHeight="1" hidden="1">
      <c r="B38" s="14"/>
      <c r="C38" s="9"/>
      <c r="D38" s="9"/>
      <c r="E38" s="6"/>
      <c r="F38" s="6"/>
      <c r="G38" s="33"/>
      <c r="H38" s="33"/>
      <c r="I38" s="33"/>
      <c r="J38" s="33"/>
      <c r="K38" s="17"/>
      <c r="L38" s="17"/>
      <c r="M38" s="106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6"/>
    </row>
    <row r="39" spans="2:28" ht="12.75" customHeight="1" hidden="1">
      <c r="B39" s="5"/>
      <c r="C39" s="7"/>
      <c r="D39" s="7"/>
      <c r="E39" s="6"/>
      <c r="F39" s="6"/>
      <c r="G39" s="32"/>
      <c r="H39" s="32"/>
      <c r="I39" s="32"/>
      <c r="J39" s="32"/>
      <c r="K39" s="17"/>
      <c r="L39" s="17"/>
      <c r="M39" s="106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6"/>
    </row>
    <row r="40" spans="2:28" ht="15.75" customHeight="1" hidden="1">
      <c r="B40" s="13"/>
      <c r="C40" s="8"/>
      <c r="D40" s="8"/>
      <c r="E40" s="6"/>
      <c r="F40" s="6"/>
      <c r="G40" s="32"/>
      <c r="H40" s="32"/>
      <c r="I40" s="32"/>
      <c r="J40" s="32"/>
      <c r="K40" s="17"/>
      <c r="L40" s="17"/>
      <c r="M40" s="106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6"/>
    </row>
    <row r="41" spans="2:28" ht="24" customHeight="1" hidden="1">
      <c r="B41" s="156"/>
      <c r="C41" s="157"/>
      <c r="D41" s="7"/>
      <c r="E41" s="6"/>
      <c r="F41" s="6"/>
      <c r="G41" s="32"/>
      <c r="H41" s="32"/>
      <c r="I41" s="32"/>
      <c r="J41" s="32"/>
      <c r="K41" s="17"/>
      <c r="L41" s="17"/>
      <c r="M41" s="106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6"/>
    </row>
    <row r="42" spans="2:28" ht="15" customHeight="1" hidden="1" thickBot="1">
      <c r="B42" s="164"/>
      <c r="C42" s="165"/>
      <c r="D42" s="1"/>
      <c r="E42" s="6"/>
      <c r="F42" s="6"/>
      <c r="G42" s="32"/>
      <c r="H42" s="32"/>
      <c r="I42" s="32"/>
      <c r="J42" s="32"/>
      <c r="K42" s="17"/>
      <c r="L42" s="17"/>
      <c r="M42" s="106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6"/>
    </row>
    <row r="43" spans="2:28" ht="25.5" customHeight="1" hidden="1" thickBot="1">
      <c r="B43" s="162"/>
      <c r="C43" s="163"/>
      <c r="D43" s="10"/>
      <c r="E43" s="9"/>
      <c r="F43" s="9"/>
      <c r="G43" s="34"/>
      <c r="H43" s="34"/>
      <c r="I43" s="34"/>
      <c r="J43" s="34"/>
      <c r="K43" s="18"/>
      <c r="L43" s="18"/>
      <c r="M43" s="107"/>
      <c r="N43" s="18"/>
      <c r="O43" s="18"/>
      <c r="P43" s="18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8"/>
      <c r="AB43" s="21"/>
    </row>
    <row r="44" spans="2:28" ht="25.5" customHeight="1" hidden="1" thickBot="1">
      <c r="B44" s="162"/>
      <c r="C44" s="163"/>
      <c r="D44" s="46"/>
      <c r="E44" s="47"/>
      <c r="F44" s="47"/>
      <c r="G44" s="48"/>
      <c r="H44" s="48"/>
      <c r="I44" s="48"/>
      <c r="J44" s="48"/>
      <c r="K44" s="49"/>
      <c r="L44" s="49"/>
      <c r="M44" s="110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50"/>
      <c r="AB44" s="22"/>
    </row>
    <row r="45" spans="2:27" ht="17.25" customHeight="1" hidden="1">
      <c r="B45" s="132"/>
      <c r="C45" s="132"/>
      <c r="D45" s="1"/>
      <c r="E45" s="1"/>
      <c r="F45" s="1"/>
      <c r="G45" s="1"/>
      <c r="H45" s="1"/>
      <c r="I45" s="1"/>
      <c r="J45" s="1"/>
      <c r="K45" s="1"/>
      <c r="L45" s="1"/>
      <c r="M45" s="11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51">
        <f>AA43+AA44</f>
        <v>0</v>
      </c>
    </row>
    <row r="46" spans="13:27" ht="18" customHeight="1" hidden="1">
      <c r="M46" s="35"/>
      <c r="AA46" s="69"/>
    </row>
    <row r="47" spans="3:13" ht="39" customHeight="1" hidden="1" thickBot="1">
      <c r="C47" s="158"/>
      <c r="D47" s="158"/>
      <c r="E47" s="158"/>
      <c r="F47" s="158"/>
      <c r="G47" s="158"/>
      <c r="H47" s="158"/>
      <c r="I47" s="158"/>
      <c r="J47" s="158"/>
      <c r="K47" s="158"/>
      <c r="M47" s="35"/>
    </row>
    <row r="48" spans="2:27" ht="26.25" customHeight="1" hidden="1" thickBot="1">
      <c r="B48" s="159"/>
      <c r="C48" s="160"/>
      <c r="D48" s="160"/>
      <c r="E48" s="161"/>
      <c r="F48" s="81"/>
      <c r="G48" s="20"/>
      <c r="H48" s="20"/>
      <c r="I48" s="20"/>
      <c r="J48" s="20"/>
      <c r="K48" s="20"/>
      <c r="L48" s="60"/>
      <c r="M48" s="112"/>
      <c r="N48" s="60"/>
      <c r="O48" s="60"/>
      <c r="P48" s="60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2"/>
    </row>
    <row r="49" spans="2:27" ht="18" customHeight="1" hidden="1">
      <c r="B49" s="142"/>
      <c r="C49" s="143"/>
      <c r="D49" s="143"/>
      <c r="E49" s="144"/>
      <c r="F49" s="77"/>
      <c r="G49" s="15"/>
      <c r="H49" s="15"/>
      <c r="I49" s="15"/>
      <c r="J49" s="15"/>
      <c r="K49" s="15"/>
      <c r="L49" s="15"/>
      <c r="M49" s="109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58"/>
    </row>
    <row r="50" spans="2:27" ht="17.25" customHeight="1" hidden="1">
      <c r="B50" s="146"/>
      <c r="C50" s="134"/>
      <c r="D50" s="134"/>
      <c r="E50" s="135"/>
      <c r="F50" s="79"/>
      <c r="G50" s="17"/>
      <c r="H50" s="17"/>
      <c r="I50" s="17"/>
      <c r="J50" s="17"/>
      <c r="K50" s="17"/>
      <c r="L50" s="17"/>
      <c r="M50" s="106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55"/>
    </row>
    <row r="51" spans="2:27" ht="16.5" customHeight="1" hidden="1">
      <c r="B51" s="146"/>
      <c r="C51" s="134"/>
      <c r="D51" s="134"/>
      <c r="E51" s="135"/>
      <c r="F51" s="79"/>
      <c r="G51" s="17"/>
      <c r="H51" s="17"/>
      <c r="I51" s="17"/>
      <c r="J51" s="17"/>
      <c r="K51" s="17"/>
      <c r="L51" s="17"/>
      <c r="M51" s="106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55"/>
    </row>
    <row r="52" spans="2:27" ht="19.5" customHeight="1" hidden="1">
      <c r="B52" s="146"/>
      <c r="C52" s="134"/>
      <c r="D52" s="134"/>
      <c r="E52" s="135"/>
      <c r="F52" s="79"/>
      <c r="G52" s="17"/>
      <c r="H52" s="17"/>
      <c r="I52" s="17"/>
      <c r="J52" s="17"/>
      <c r="K52" s="17"/>
      <c r="L52" s="17"/>
      <c r="M52" s="106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55"/>
    </row>
    <row r="53" spans="2:27" ht="16.5" customHeight="1" hidden="1">
      <c r="B53" s="146"/>
      <c r="C53" s="134"/>
      <c r="D53" s="134"/>
      <c r="E53" s="135"/>
      <c r="F53" s="79"/>
      <c r="G53" s="17"/>
      <c r="H53" s="17"/>
      <c r="I53" s="17"/>
      <c r="J53" s="17"/>
      <c r="K53" s="17"/>
      <c r="L53" s="17"/>
      <c r="M53" s="106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55"/>
    </row>
    <row r="54" spans="2:27" ht="24.75" customHeight="1" hidden="1">
      <c r="B54" s="146"/>
      <c r="C54" s="134"/>
      <c r="D54" s="134"/>
      <c r="E54" s="135"/>
      <c r="F54" s="79"/>
      <c r="G54" s="17"/>
      <c r="H54" s="17"/>
      <c r="I54" s="17"/>
      <c r="J54" s="17"/>
      <c r="K54" s="17"/>
      <c r="L54" s="17"/>
      <c r="M54" s="106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59"/>
    </row>
    <row r="55" spans="2:27" ht="25.5" customHeight="1" hidden="1">
      <c r="B55" s="153"/>
      <c r="C55" s="154"/>
      <c r="D55" s="154"/>
      <c r="E55" s="155"/>
      <c r="F55" s="80"/>
      <c r="G55" s="1"/>
      <c r="H55" s="1"/>
      <c r="I55" s="1"/>
      <c r="J55" s="1"/>
      <c r="K55" s="1"/>
      <c r="L55" s="1"/>
      <c r="M55" s="11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61"/>
    </row>
    <row r="56" spans="2:27" ht="12.75" hidden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1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2.75" hidden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1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2.75" hidden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1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2.75" hidden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1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2.75" hidden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1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2.7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1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2.75" hidden="1">
      <c r="M62" s="35"/>
    </row>
    <row r="63" ht="12.75" hidden="1">
      <c r="M63" s="35"/>
    </row>
    <row r="64" ht="12.75" hidden="1">
      <c r="M64" s="35"/>
    </row>
    <row r="65" ht="12.75" hidden="1">
      <c r="M65" s="35"/>
    </row>
    <row r="66" ht="12.75" hidden="1">
      <c r="M66" s="35"/>
    </row>
    <row r="67" ht="20.25" customHeight="1">
      <c r="M67" s="35"/>
    </row>
    <row r="68" ht="6" customHeight="1" hidden="1"/>
    <row r="69" ht="12.75" hidden="1"/>
    <row r="70" spans="18:25" ht="12.75" hidden="1">
      <c r="R70" s="2"/>
      <c r="Y70" s="2" t="s">
        <v>18</v>
      </c>
    </row>
    <row r="71" ht="12.75" hidden="1"/>
    <row r="72" ht="12.75" hidden="1"/>
    <row r="73" spans="2:27" ht="12" customHeight="1" hidden="1">
      <c r="B73" s="140" t="s">
        <v>37</v>
      </c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</row>
    <row r="74" ht="9" customHeight="1" hidden="1"/>
    <row r="75" spans="2:33" ht="15.75" hidden="1">
      <c r="B75" s="140" t="s">
        <v>42</v>
      </c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</row>
    <row r="76" ht="6.75" customHeight="1" hidden="1"/>
    <row r="77" spans="2:27" ht="13.5" customHeight="1" hidden="1">
      <c r="B77" s="171" t="s">
        <v>38</v>
      </c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</row>
    <row r="78" ht="6" customHeight="1" hidden="1"/>
    <row r="79" spans="2:27" ht="15.75" hidden="1">
      <c r="B79" s="140" t="s">
        <v>43</v>
      </c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</row>
    <row r="80" ht="5.25" customHeight="1" hidden="1"/>
    <row r="81" spans="2:11" ht="12.75" hidden="1">
      <c r="B81" s="141" t="s">
        <v>39</v>
      </c>
      <c r="C81" s="141"/>
      <c r="D81" s="141"/>
      <c r="K81" s="71">
        <v>143100</v>
      </c>
    </row>
    <row r="82" ht="12.75" hidden="1">
      <c r="J82" t="s">
        <v>32</v>
      </c>
    </row>
    <row r="83" spans="2:17" ht="15" hidden="1">
      <c r="B83" s="170" t="s">
        <v>44</v>
      </c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</row>
    <row r="84" spans="7:11" ht="18" hidden="1">
      <c r="G84" s="72"/>
      <c r="J84" t="s">
        <v>33</v>
      </c>
      <c r="K84" s="73">
        <f>Z18+K81</f>
        <v>143100</v>
      </c>
    </row>
    <row r="85" spans="2:27" ht="15" hidden="1">
      <c r="B85" s="69"/>
      <c r="C85" s="69"/>
      <c r="D85" s="69"/>
      <c r="E85" s="69"/>
      <c r="F85" s="69"/>
      <c r="G85" s="69"/>
      <c r="H85" s="69"/>
      <c r="I85" s="69"/>
      <c r="J85" s="69" t="s">
        <v>34</v>
      </c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</row>
    <row r="86" spans="2:27" ht="15" hidden="1">
      <c r="B86" s="172" t="s">
        <v>41</v>
      </c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</row>
    <row r="87" spans="2:27" ht="20.25" customHeight="1">
      <c r="B87" s="140" t="s">
        <v>51</v>
      </c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02"/>
      <c r="N87" s="69"/>
      <c r="O87" s="169" t="s">
        <v>52</v>
      </c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</row>
    <row r="90" spans="12:13" ht="12.75">
      <c r="L90" s="36"/>
      <c r="M90" s="36"/>
    </row>
    <row r="96" ht="12.75">
      <c r="L96" t="s">
        <v>48</v>
      </c>
    </row>
  </sheetData>
  <sheetProtection/>
  <mergeCells count="63">
    <mergeCell ref="B34:E34"/>
    <mergeCell ref="B42:C42"/>
    <mergeCell ref="O13:O15"/>
    <mergeCell ref="O87:AA87"/>
    <mergeCell ref="B87:L87"/>
    <mergeCell ref="B83:Q83"/>
    <mergeCell ref="B77:AA77"/>
    <mergeCell ref="B81:D81"/>
    <mergeCell ref="B75:AG75"/>
    <mergeCell ref="B79:AA79"/>
    <mergeCell ref="B86:AA86"/>
    <mergeCell ref="B55:E55"/>
    <mergeCell ref="B41:C41"/>
    <mergeCell ref="C47:K47"/>
    <mergeCell ref="B50:E50"/>
    <mergeCell ref="B51:E51"/>
    <mergeCell ref="B48:E48"/>
    <mergeCell ref="B54:E54"/>
    <mergeCell ref="B45:C45"/>
    <mergeCell ref="B44:C44"/>
    <mergeCell ref="B43:C43"/>
    <mergeCell ref="B73:AA73"/>
    <mergeCell ref="B49:E49"/>
    <mergeCell ref="B18:E18"/>
    <mergeCell ref="K13:K15"/>
    <mergeCell ref="F18:G18"/>
    <mergeCell ref="B52:E52"/>
    <mergeCell ref="B53:E53"/>
    <mergeCell ref="B23:E23"/>
    <mergeCell ref="B24:E24"/>
    <mergeCell ref="B21:E21"/>
    <mergeCell ref="B22:E22"/>
    <mergeCell ref="B25:E25"/>
    <mergeCell ref="S10:W10"/>
    <mergeCell ref="G13:G15"/>
    <mergeCell ref="H17:I17"/>
    <mergeCell ref="K10:K11"/>
    <mergeCell ref="L13:L15"/>
    <mergeCell ref="E13:E15"/>
    <mergeCell ref="B19:E19"/>
    <mergeCell ref="Z13:AA13"/>
    <mergeCell ref="B17:E17"/>
    <mergeCell ref="Y10:Z10"/>
    <mergeCell ref="D13:D15"/>
    <mergeCell ref="B16:E16"/>
    <mergeCell ref="L10:P10"/>
    <mergeCell ref="H18:I18"/>
    <mergeCell ref="A9:AB9"/>
    <mergeCell ref="L1:AB1"/>
    <mergeCell ref="B6:AB6"/>
    <mergeCell ref="B7:AE7"/>
    <mergeCell ref="N2:AA2"/>
    <mergeCell ref="N4:AA4"/>
    <mergeCell ref="N3:AA3"/>
    <mergeCell ref="N5:AA5"/>
    <mergeCell ref="AA14:AA15"/>
    <mergeCell ref="H16:I16"/>
    <mergeCell ref="B10:E11"/>
    <mergeCell ref="H10:I11"/>
    <mergeCell ref="B13:C15"/>
    <mergeCell ref="G10:G11"/>
    <mergeCell ref="Z14:Z15"/>
    <mergeCell ref="J10:J11"/>
  </mergeCells>
  <printOptions/>
  <pageMargins left="1.09" right="0.25" top="0.17" bottom="0.52" header="0.19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57">
      <selection activeCell="K14" sqref="K14"/>
    </sheetView>
  </sheetViews>
  <sheetFormatPr defaultColWidth="9.00390625" defaultRowHeight="12.75"/>
  <cols>
    <col min="2" max="2" width="12.125" style="0" customWidth="1"/>
    <col min="4" max="4" width="6.125" style="0" customWidth="1"/>
    <col min="5" max="5" width="6.375" style="0" customWidth="1"/>
    <col min="6" max="6" width="5.875" style="0" customWidth="1"/>
    <col min="7" max="7" width="6.00390625" style="0" customWidth="1"/>
    <col min="8" max="8" width="5.625" style="0" customWidth="1"/>
    <col min="9" max="10" width="5.25390625" style="0" customWidth="1"/>
    <col min="11" max="11" width="5.75390625" style="0" customWidth="1"/>
    <col min="12" max="12" width="5.00390625" style="0" customWidth="1"/>
    <col min="13" max="13" width="5.25390625" style="0" customWidth="1"/>
    <col min="14" max="14" width="6.25390625" style="0" customWidth="1"/>
    <col min="15" max="15" width="6.375" style="0" customWidth="1"/>
    <col min="16" max="17" width="5.625" style="0" customWidth="1"/>
    <col min="18" max="18" width="5.25390625" style="0" customWidth="1"/>
    <col min="19" max="19" width="6.25390625" style="0" customWidth="1"/>
    <col min="20" max="20" width="7.00390625" style="0" customWidth="1"/>
  </cols>
  <sheetData>
    <row r="1" spans="2:11" ht="12.75"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5:6" ht="12.75">
      <c r="E2" s="2" t="s">
        <v>1</v>
      </c>
      <c r="F2" s="2"/>
    </row>
    <row r="3" spans="5:6" ht="12.75">
      <c r="E3" s="2"/>
      <c r="F3" s="2"/>
    </row>
    <row r="4" spans="5:8" ht="12.75">
      <c r="E4" s="179" t="s">
        <v>2</v>
      </c>
      <c r="F4" s="179"/>
      <c r="G4" s="179"/>
      <c r="H4" t="s">
        <v>3</v>
      </c>
    </row>
    <row r="5" spans="5:7" ht="12.75">
      <c r="E5" s="3"/>
      <c r="F5" s="3"/>
      <c r="G5" s="3"/>
    </row>
    <row r="6" spans="5:7" ht="12.75">
      <c r="E6" s="3"/>
      <c r="F6" s="3"/>
      <c r="G6" s="3"/>
    </row>
    <row r="7" spans="1:20" ht="12.75">
      <c r="A7" s="115" t="s">
        <v>4</v>
      </c>
      <c r="B7" s="115"/>
      <c r="C7" s="115" t="s">
        <v>9</v>
      </c>
      <c r="D7" s="182" t="s">
        <v>11</v>
      </c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4"/>
    </row>
    <row r="8" spans="1:20" ht="12.75">
      <c r="A8" s="115"/>
      <c r="B8" s="115"/>
      <c r="C8" s="115"/>
      <c r="D8" s="4">
        <v>1000</v>
      </c>
      <c r="E8" s="4">
        <v>1100</v>
      </c>
      <c r="F8" s="4">
        <v>1110</v>
      </c>
      <c r="G8" s="4">
        <v>1120</v>
      </c>
      <c r="H8" s="4">
        <v>1130</v>
      </c>
      <c r="I8" s="4">
        <v>1131</v>
      </c>
      <c r="J8" s="4">
        <v>1135</v>
      </c>
      <c r="K8" s="4">
        <v>1137</v>
      </c>
      <c r="L8" s="4">
        <v>1138</v>
      </c>
      <c r="M8" s="4">
        <v>1139</v>
      </c>
      <c r="N8" s="4">
        <v>1140</v>
      </c>
      <c r="O8" s="4">
        <v>1160</v>
      </c>
      <c r="P8" s="4">
        <v>1161</v>
      </c>
      <c r="Q8" s="4">
        <v>1162</v>
      </c>
      <c r="R8" s="4">
        <v>1163</v>
      </c>
      <c r="S8" s="4"/>
      <c r="T8" s="4"/>
    </row>
    <row r="9" spans="1:20" ht="12.75">
      <c r="A9" s="180" t="s">
        <v>5</v>
      </c>
      <c r="B9" s="18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81" t="s">
        <v>6</v>
      </c>
      <c r="B10" s="181"/>
      <c r="C10" s="115" t="s">
        <v>10</v>
      </c>
      <c r="D10" s="177" t="s">
        <v>10</v>
      </c>
      <c r="E10" s="177" t="s">
        <v>10</v>
      </c>
      <c r="F10" s="177" t="s">
        <v>10</v>
      </c>
      <c r="G10" s="177" t="s">
        <v>10</v>
      </c>
      <c r="H10" s="177" t="s">
        <v>10</v>
      </c>
      <c r="I10" s="177" t="s">
        <v>10</v>
      </c>
      <c r="J10" s="177" t="s">
        <v>10</v>
      </c>
      <c r="K10" s="177" t="s">
        <v>10</v>
      </c>
      <c r="L10" s="177" t="s">
        <v>10</v>
      </c>
      <c r="M10" s="177" t="s">
        <v>10</v>
      </c>
      <c r="N10" s="177" t="s">
        <v>10</v>
      </c>
      <c r="O10" s="177" t="s">
        <v>10</v>
      </c>
      <c r="P10" s="177" t="s">
        <v>10</v>
      </c>
      <c r="Q10" s="177" t="s">
        <v>10</v>
      </c>
      <c r="R10" s="177" t="s">
        <v>10</v>
      </c>
      <c r="S10" s="177" t="s">
        <v>10</v>
      </c>
      <c r="T10" s="177" t="s">
        <v>10</v>
      </c>
    </row>
    <row r="11" spans="1:20" ht="12.75">
      <c r="A11" s="1" t="s">
        <v>7</v>
      </c>
      <c r="B11" s="1" t="s">
        <v>8</v>
      </c>
      <c r="C11" s="115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</row>
    <row r="12" spans="1:20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</row>
    <row r="13" spans="1:20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</sheetData>
  <sheetProtection/>
  <mergeCells count="25">
    <mergeCell ref="T10:T11"/>
    <mergeCell ref="D7:T7"/>
    <mergeCell ref="N10:N11"/>
    <mergeCell ref="O10:O11"/>
    <mergeCell ref="P10:P11"/>
    <mergeCell ref="Q10:Q11"/>
    <mergeCell ref="J10:J11"/>
    <mergeCell ref="K10:K11"/>
    <mergeCell ref="L10:L11"/>
    <mergeCell ref="H10:H11"/>
    <mergeCell ref="S10:S11"/>
    <mergeCell ref="M10:M11"/>
    <mergeCell ref="A10:B10"/>
    <mergeCell ref="C7:C8"/>
    <mergeCell ref="C10:C11"/>
    <mergeCell ref="R10:R11"/>
    <mergeCell ref="B1:K1"/>
    <mergeCell ref="D10:D11"/>
    <mergeCell ref="E10:E11"/>
    <mergeCell ref="F10:F11"/>
    <mergeCell ref="G10:G11"/>
    <mergeCell ref="I10:I11"/>
    <mergeCell ref="E4:G4"/>
    <mergeCell ref="A7:B8"/>
    <mergeCell ref="A9:B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Ольга Михайлівна</cp:lastModifiedBy>
  <cp:lastPrinted>2016-12-14T09:20:07Z</cp:lastPrinted>
  <dcterms:created xsi:type="dcterms:W3CDTF">2002-12-23T14:05:41Z</dcterms:created>
  <dcterms:modified xsi:type="dcterms:W3CDTF">2016-12-15T12:15:39Z</dcterms:modified>
  <cp:category/>
  <cp:version/>
  <cp:contentType/>
  <cp:contentStatus/>
</cp:coreProperties>
</file>